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Lapkritis 11-27\Projektai\"/>
    </mc:Choice>
  </mc:AlternateContent>
  <xr:revisionPtr revIDLastSave="0" documentId="8_{114B7021-CE18-47BA-B247-83F06707176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F202" i="1" l="1"/>
  <c r="D202" i="1"/>
  <c r="E201" i="1"/>
  <c r="F197" i="1"/>
  <c r="D197" i="1"/>
  <c r="E196" i="1"/>
  <c r="E31" i="1" l="1"/>
  <c r="G167" i="1" l="1"/>
  <c r="F167" i="1"/>
  <c r="D167" i="1"/>
  <c r="E166" i="1"/>
  <c r="D53" i="1" l="1"/>
  <c r="E278" i="1" l="1"/>
  <c r="F124" i="1" l="1"/>
  <c r="D185" i="1" l="1"/>
  <c r="E32" i="1" l="1"/>
  <c r="F88" i="1"/>
  <c r="D88" i="1"/>
  <c r="D155" i="1"/>
  <c r="D284" i="1"/>
  <c r="F284" i="1"/>
  <c r="F47" i="1"/>
  <c r="G47" i="1"/>
  <c r="D47" i="1"/>
  <c r="E46" i="1"/>
  <c r="E45" i="1"/>
  <c r="F174" i="1"/>
  <c r="E16" i="1"/>
  <c r="D163" i="1"/>
  <c r="D130" i="1"/>
  <c r="D133" i="1"/>
  <c r="D148" i="1"/>
  <c r="D151" i="1"/>
  <c r="D37" i="1"/>
  <c r="D54" i="1"/>
  <c r="D59" i="1"/>
  <c r="D62" i="1"/>
  <c r="D67" i="1"/>
  <c r="D70" i="1"/>
  <c r="D76" i="1"/>
  <c r="D79" i="1"/>
  <c r="D85" i="1"/>
  <c r="D94" i="1"/>
  <c r="D97" i="1"/>
  <c r="D103" i="1"/>
  <c r="D106" i="1"/>
  <c r="D112" i="1"/>
  <c r="D115" i="1"/>
  <c r="D121" i="1"/>
  <c r="D124" i="1"/>
  <c r="D139" i="1"/>
  <c r="D142" i="1"/>
  <c r="D159" i="1"/>
  <c r="D160" i="1" s="1"/>
  <c r="D171" i="1"/>
  <c r="D174" i="1"/>
  <c r="D182" i="1"/>
  <c r="D186" i="1" s="1"/>
  <c r="D193" i="1"/>
  <c r="D233" i="1"/>
  <c r="D237" i="1"/>
  <c r="D241" i="1"/>
  <c r="D254" i="1"/>
  <c r="D258" i="1"/>
  <c r="D266" i="1"/>
  <c r="D269" i="1"/>
  <c r="D276" i="1"/>
  <c r="D43" i="1"/>
  <c r="D226" i="1"/>
  <c r="D229" i="1"/>
  <c r="E253" i="1"/>
  <c r="G254" i="1"/>
  <c r="F254" i="1"/>
  <c r="E248" i="1"/>
  <c r="G185" i="1"/>
  <c r="E19" i="1"/>
  <c r="G37" i="1"/>
  <c r="G43" i="1"/>
  <c r="G53" i="1"/>
  <c r="G59" i="1"/>
  <c r="G62" i="1"/>
  <c r="E65" i="1"/>
  <c r="E69" i="1"/>
  <c r="E70" i="1" s="1"/>
  <c r="E66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8" i="1"/>
  <c r="G151" i="1"/>
  <c r="G155" i="1"/>
  <c r="G156" i="1" s="1"/>
  <c r="G159" i="1"/>
  <c r="G163" i="1"/>
  <c r="G168" i="1" s="1"/>
  <c r="G171" i="1"/>
  <c r="G174" i="1"/>
  <c r="G182" i="1"/>
  <c r="E182" i="1" s="1"/>
  <c r="G193" i="1"/>
  <c r="G226" i="1"/>
  <c r="G233" i="1"/>
  <c r="G241" i="1"/>
  <c r="G266" i="1"/>
  <c r="E272" i="1"/>
  <c r="G276" i="1"/>
  <c r="G284" i="1"/>
  <c r="F37" i="1"/>
  <c r="F59" i="1"/>
  <c r="F62" i="1"/>
  <c r="F70" i="1"/>
  <c r="F67" i="1"/>
  <c r="F76" i="1"/>
  <c r="F79" i="1"/>
  <c r="F85" i="1"/>
  <c r="F94" i="1"/>
  <c r="F97" i="1"/>
  <c r="F103" i="1"/>
  <c r="F106" i="1"/>
  <c r="F112" i="1"/>
  <c r="F115" i="1"/>
  <c r="F121" i="1"/>
  <c r="F130" i="1"/>
  <c r="F133" i="1"/>
  <c r="F139" i="1"/>
  <c r="F142" i="1"/>
  <c r="F148" i="1"/>
  <c r="F151" i="1"/>
  <c r="F155" i="1"/>
  <c r="F156" i="1" s="1"/>
  <c r="F163" i="1"/>
  <c r="F171" i="1"/>
  <c r="F276" i="1"/>
  <c r="F280" i="1"/>
  <c r="F43" i="1"/>
  <c r="F53" i="1"/>
  <c r="F54" i="1" s="1"/>
  <c r="F159" i="1"/>
  <c r="F160" i="1" s="1"/>
  <c r="F182" i="1"/>
  <c r="F185" i="1"/>
  <c r="F193" i="1"/>
  <c r="F198" i="1" s="1"/>
  <c r="F226" i="1"/>
  <c r="F233" i="1"/>
  <c r="F237" i="1"/>
  <c r="F241" i="1"/>
  <c r="F266" i="1"/>
  <c r="G40" i="1"/>
  <c r="G202" i="1"/>
  <c r="G203" i="1" s="1"/>
  <c r="D203" i="1"/>
  <c r="G214" i="1"/>
  <c r="G215" i="1" s="1"/>
  <c r="G206" i="1"/>
  <c r="G207" i="1" s="1"/>
  <c r="G178" i="1"/>
  <c r="G179" i="1" s="1"/>
  <c r="D178" i="1"/>
  <c r="D179" i="1" s="1"/>
  <c r="G189" i="1"/>
  <c r="G190" i="1" s="1"/>
  <c r="G197" i="1"/>
  <c r="G210" i="1"/>
  <c r="G211" i="1" s="1"/>
  <c r="D214" i="1"/>
  <c r="D215" i="1" s="1"/>
  <c r="G218" i="1"/>
  <c r="G219" i="1" s="1"/>
  <c r="D218" i="1"/>
  <c r="D219" i="1" s="1"/>
  <c r="G222" i="1"/>
  <c r="G223" i="1" s="1"/>
  <c r="G229" i="1"/>
  <c r="G230" i="1" s="1"/>
  <c r="G237" i="1"/>
  <c r="G245" i="1"/>
  <c r="D245" i="1"/>
  <c r="G250" i="1"/>
  <c r="G251" i="1" s="1"/>
  <c r="G258" i="1"/>
  <c r="G259" i="1" s="1"/>
  <c r="G262" i="1"/>
  <c r="G263" i="1" s="1"/>
  <c r="G269" i="1"/>
  <c r="F178" i="1"/>
  <c r="F179" i="1" s="1"/>
  <c r="F189" i="1"/>
  <c r="F190" i="1" s="1"/>
  <c r="F203" i="1"/>
  <c r="F206" i="1"/>
  <c r="F207" i="1" s="1"/>
  <c r="F210" i="1"/>
  <c r="F211" i="1" s="1"/>
  <c r="F214" i="1"/>
  <c r="F215" i="1" s="1"/>
  <c r="F218" i="1"/>
  <c r="F219" i="1" s="1"/>
  <c r="F222" i="1"/>
  <c r="F223" i="1" s="1"/>
  <c r="F229" i="1"/>
  <c r="F230" i="1" s="1"/>
  <c r="F245" i="1"/>
  <c r="F250" i="1"/>
  <c r="F251" i="1" s="1"/>
  <c r="F258" i="1"/>
  <c r="F259" i="1" s="1"/>
  <c r="F262" i="1"/>
  <c r="F263" i="1" s="1"/>
  <c r="F269" i="1"/>
  <c r="F40" i="1"/>
  <c r="D40" i="1"/>
  <c r="D189" i="1"/>
  <c r="D198" i="1"/>
  <c r="D206" i="1"/>
  <c r="D210" i="1"/>
  <c r="D211" i="1" s="1"/>
  <c r="D222" i="1"/>
  <c r="D223" i="1" s="1"/>
  <c r="D250" i="1"/>
  <c r="D262" i="1"/>
  <c r="E262" i="1" s="1"/>
  <c r="E279" i="1"/>
  <c r="G70" i="1"/>
  <c r="G71" i="1" s="1"/>
  <c r="G273" i="1"/>
  <c r="G280" i="1"/>
  <c r="D273" i="1"/>
  <c r="D280" i="1"/>
  <c r="F273" i="1"/>
  <c r="E283" i="1"/>
  <c r="E225" i="1"/>
  <c r="E249" i="1"/>
  <c r="E275" i="1"/>
  <c r="E58" i="1"/>
  <c r="E39" i="1"/>
  <c r="G288" i="1"/>
  <c r="F288" i="1"/>
  <c r="E288" i="1"/>
  <c r="D288" i="1"/>
  <c r="E257" i="1"/>
  <c r="E256" i="1"/>
  <c r="E244" i="1"/>
  <c r="E243" i="1"/>
  <c r="E236" i="1"/>
  <c r="E235" i="1"/>
  <c r="E261" i="1"/>
  <c r="E221" i="1"/>
  <c r="E217" i="1"/>
  <c r="E213" i="1"/>
  <c r="E268" i="1"/>
  <c r="E209" i="1"/>
  <c r="E205" i="1"/>
  <c r="E200" i="1"/>
  <c r="E195" i="1"/>
  <c r="E265" i="1"/>
  <c r="E240" i="1"/>
  <c r="E232" i="1"/>
  <c r="E192" i="1"/>
  <c r="E184" i="1"/>
  <c r="E181" i="1"/>
  <c r="E173" i="1"/>
  <c r="E170" i="1"/>
  <c r="E228" i="1"/>
  <c r="E188" i="1"/>
  <c r="E177" i="1"/>
  <c r="E165" i="1"/>
  <c r="E162" i="1"/>
  <c r="E154" i="1"/>
  <c r="E150" i="1"/>
  <c r="E146" i="1"/>
  <c r="E147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3" i="1"/>
  <c r="E74" i="1"/>
  <c r="E75" i="1"/>
  <c r="E61" i="1"/>
  <c r="E57" i="1"/>
  <c r="E56" i="1"/>
  <c r="E51" i="1"/>
  <c r="E52" i="1"/>
  <c r="E50" i="1"/>
  <c r="E42" i="1"/>
  <c r="E17" i="1"/>
  <c r="E18" i="1"/>
  <c r="E20" i="1"/>
  <c r="E21" i="1"/>
  <c r="E22" i="1"/>
  <c r="E23" i="1"/>
  <c r="E24" i="1"/>
  <c r="E25" i="1"/>
  <c r="E27" i="1"/>
  <c r="E28" i="1"/>
  <c r="E29" i="1"/>
  <c r="E30" i="1"/>
  <c r="E33" i="1"/>
  <c r="E34" i="1"/>
  <c r="E35" i="1"/>
  <c r="E36" i="1"/>
  <c r="E167" i="1"/>
  <c r="F63" i="1"/>
  <c r="E254" i="1" l="1"/>
  <c r="D259" i="1"/>
  <c r="G63" i="1"/>
  <c r="E43" i="1"/>
  <c r="E37" i="1"/>
  <c r="E130" i="1"/>
  <c r="E226" i="1"/>
  <c r="G134" i="1"/>
  <c r="E88" i="1"/>
  <c r="F287" i="1"/>
  <c r="G107" i="1"/>
  <c r="G238" i="1"/>
  <c r="E219" i="1"/>
  <c r="D168" i="1"/>
  <c r="E168" i="1" s="1"/>
  <c r="F270" i="1"/>
  <c r="E266" i="1"/>
  <c r="F238" i="1"/>
  <c r="E106" i="1"/>
  <c r="E124" i="1"/>
  <c r="G270" i="1"/>
  <c r="F71" i="1"/>
  <c r="G125" i="1"/>
  <c r="G89" i="1"/>
  <c r="E163" i="1"/>
  <c r="E250" i="1"/>
  <c r="E273" i="1"/>
  <c r="E189" i="1"/>
  <c r="E179" i="1"/>
  <c r="F116" i="1"/>
  <c r="E148" i="1"/>
  <c r="E174" i="1"/>
  <c r="E112" i="1"/>
  <c r="E94" i="1"/>
  <c r="G198" i="1"/>
  <c r="E198" i="1" s="1"/>
  <c r="E197" i="1"/>
  <c r="G48" i="1"/>
  <c r="E47" i="1"/>
  <c r="E215" i="1"/>
  <c r="F168" i="1"/>
  <c r="E218" i="1"/>
  <c r="D263" i="1"/>
  <c r="E263" i="1" s="1"/>
  <c r="E211" i="1"/>
  <c r="E245" i="1"/>
  <c r="G116" i="1"/>
  <c r="G98" i="1"/>
  <c r="G80" i="1"/>
  <c r="E229" i="1"/>
  <c r="E121" i="1"/>
  <c r="E103" i="1"/>
  <c r="E79" i="1"/>
  <c r="D63" i="1"/>
  <c r="E63" i="1" s="1"/>
  <c r="E151" i="1"/>
  <c r="F175" i="1"/>
  <c r="E155" i="1"/>
  <c r="E206" i="1"/>
  <c r="G175" i="1"/>
  <c r="G143" i="1"/>
  <c r="E237" i="1"/>
  <c r="E142" i="1"/>
  <c r="E115" i="1"/>
  <c r="E233" i="1"/>
  <c r="E139" i="1"/>
  <c r="E133" i="1"/>
  <c r="F89" i="1"/>
  <c r="E276" i="1"/>
  <c r="E193" i="1"/>
  <c r="E85" i="1"/>
  <c r="E284" i="1"/>
  <c r="G287" i="1"/>
  <c r="E203" i="1"/>
  <c r="F246" i="1"/>
  <c r="D190" i="1"/>
  <c r="E190" i="1" s="1"/>
  <c r="D175" i="1"/>
  <c r="E280" i="1"/>
  <c r="E241" i="1"/>
  <c r="G281" i="1"/>
  <c r="E214" i="1"/>
  <c r="E210" i="1"/>
  <c r="E185" i="1"/>
  <c r="F281" i="1"/>
  <c r="E159" i="1"/>
  <c r="E53" i="1"/>
  <c r="F152" i="1"/>
  <c r="D134" i="1"/>
  <c r="E134" i="1" s="1"/>
  <c r="F125" i="1"/>
  <c r="D80" i="1"/>
  <c r="D71" i="1"/>
  <c r="E62" i="1"/>
  <c r="D270" i="1"/>
  <c r="D246" i="1"/>
  <c r="D238" i="1"/>
  <c r="D230" i="1"/>
  <c r="E230" i="1" s="1"/>
  <c r="E223" i="1"/>
  <c r="D207" i="1"/>
  <c r="E207" i="1" s="1"/>
  <c r="E202" i="1"/>
  <c r="F186" i="1"/>
  <c r="E178" i="1"/>
  <c r="D287" i="1"/>
  <c r="E171" i="1"/>
  <c r="D152" i="1"/>
  <c r="F143" i="1"/>
  <c r="D143" i="1"/>
  <c r="F134" i="1"/>
  <c r="D116" i="1"/>
  <c r="E116" i="1" s="1"/>
  <c r="F107" i="1"/>
  <c r="D107" i="1"/>
  <c r="F98" i="1"/>
  <c r="E97" i="1"/>
  <c r="D98" i="1"/>
  <c r="F80" i="1"/>
  <c r="E67" i="1"/>
  <c r="E71" i="1" s="1"/>
  <c r="F48" i="1"/>
  <c r="E40" i="1"/>
  <c r="E259" i="1"/>
  <c r="E222" i="1"/>
  <c r="G152" i="1"/>
  <c r="E269" i="1"/>
  <c r="G186" i="1"/>
  <c r="E186" i="1" s="1"/>
  <c r="D125" i="1"/>
  <c r="G54" i="1"/>
  <c r="D89" i="1"/>
  <c r="D251" i="1"/>
  <c r="E251" i="1" s="1"/>
  <c r="D281" i="1"/>
  <c r="D48" i="1"/>
  <c r="G246" i="1"/>
  <c r="G160" i="1"/>
  <c r="E160" i="1" s="1"/>
  <c r="E76" i="1"/>
  <c r="E59" i="1"/>
  <c r="D156" i="1"/>
  <c r="E156" i="1" s="1"/>
  <c r="E258" i="1"/>
  <c r="E89" i="1" l="1"/>
  <c r="E107" i="1"/>
  <c r="G286" i="1"/>
  <c r="E125" i="1"/>
  <c r="E238" i="1"/>
  <c r="E80" i="1"/>
  <c r="E98" i="1"/>
  <c r="E270" i="1"/>
  <c r="E143" i="1"/>
  <c r="E175" i="1"/>
  <c r="F285" i="1"/>
  <c r="E281" i="1"/>
  <c r="D285" i="1"/>
  <c r="E152" i="1"/>
  <c r="E246" i="1"/>
  <c r="F286" i="1"/>
  <c r="D286" i="1"/>
  <c r="E287" i="1"/>
  <c r="E48" i="1"/>
  <c r="G285" i="1"/>
  <c r="E54" i="1"/>
  <c r="E285" i="1" l="1"/>
  <c r="E286" i="1"/>
  <c r="G67" i="1"/>
</calcChain>
</file>

<file path=xl/sharedStrings.xml><?xml version="1.0" encoding="utf-8"?>
<sst xmlns="http://schemas.openxmlformats.org/spreadsheetml/2006/main" count="373" uniqueCount="104">
  <si>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</si>
  <si>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</si>
  <si>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</si>
  <si>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</si>
  <si>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</si>
  <si>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</si>
  <si>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</si>
  <si>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</si>
  <si>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</si>
  <si>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</si>
  <si>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</si>
  <si>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</si>
  <si>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</si>
  <si>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</si>
  <si>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</si>
  <si>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</si>
  <si>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</si>
  <si>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O4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</si>
  <si>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</si>
  <si>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</si>
  <si>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</si>
  <si>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</si>
  <si>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</si>
  <si>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</si>
  <si>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</si>
  <si>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</si>
  <si>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</si>
  <si>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</si>
  <si>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</si>
  <si>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</si>
  <si>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Daujėnų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</si>
  <si>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</si>
  <si>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</si>
  <si>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</si>
  <si>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</si>
  <si>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</si>
  <si>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</si>
  <si>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O1</t>
  </si>
  <si>
    <t>Valstybinės kalbos vartojimo ir taisyklingumo kontrolė</t>
  </si>
  <si>
    <t xml:space="preserve">Socialinės
paramos ir sveikatos skyrius
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</si>
  <si>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</si>
  <si>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</si>
  <si>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</si>
  <si>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</si>
  <si>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</si>
  <si>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</si>
  <si>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</si>
  <si>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</si>
  <si>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Pasvalio lopšelis-darželis"Žilvitis"
</t>
  </si>
  <si>
    <t xml:space="preserve">Narteikių mokykla-darželis "Linelis"
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</si>
  <si>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</si>
  <si>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</si>
  <si>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</si>
  <si>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</si>
  <si>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</si>
  <si>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</si>
  <si>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</si>
  <si>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</si>
  <si>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</si>
  <si>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</si>
  <si>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</si>
  <si>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 xml:space="preserve">Pasvalio lopšelis-darželis "Liepaitė"
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</si>
  <si>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</si>
  <si>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</si>
  <si>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</si>
  <si>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</si>
  <si>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</si>
  <si>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</si>
  <si>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 xml:space="preserve">Pasvalio lopšelis-darželis "Eglutė"
</t>
  </si>
  <si>
    <t xml:space="preserve">Pasvalio muzikos mokykla
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</si>
  <si>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</si>
  <si>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</si>
  <si>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</si>
  <si>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</si>
  <si>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</si>
  <si>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</si>
  <si>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</si>
  <si>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>01 programa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</si>
  <si>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</si>
  <si>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</si>
  <si>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</si>
  <si>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</si>
  <si>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</si>
  <si>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</si>
  <si>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</si>
  <si>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</si>
  <si>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</si>
  <si>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</si>
  <si>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</si>
  <si>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</si>
  <si>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Švietimo
pagalbos tarnyba
</t>
  </si>
  <si>
    <t xml:space="preserve">Pasvalio Petro Vileišio gimnazija
</t>
  </si>
  <si>
    <t xml:space="preserve">Vaškų gimnazija
</t>
  </si>
  <si>
    <t xml:space="preserve">Pumpėnų gimnazija
</t>
  </si>
  <si>
    <t xml:space="preserve">Pasvalio Svalios 
progimnazija
</t>
  </si>
  <si>
    <t xml:space="preserve"> Pasvalio Lėvens pagrindinė mokykla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</si>
  <si>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</si>
  <si>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</si>
  <si>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</si>
  <si>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</si>
  <si>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</si>
  <si>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
O1   
</t>
  </si>
  <si>
    <t xml:space="preserve">Pasvalio "Riešuto" mokykla
</t>
  </si>
  <si>
    <t>Pasvalio rajono savivaldybės tarybos
2019 m.  lapkričio     d. sprendimo Nr. T1-
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</si>
</sst>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2" borderId="3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4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0" borderId="1" xfId="0" applyFont="1" applyBorder="1" applyAlignment="1">
      <alignment wrapText="1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3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3" fillId="2" borderId="13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3" fillId="2" borderId="14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5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164" fontId="4" fillId="0" borderId="10" xfId="0" applyNumberFormat="1" applyFont="1" applyBorder="1"/>
    <xf numFmtId="164" fontId="3" fillId="0" borderId="33" xfId="0" applyNumberFormat="1" applyFont="1" applyBorder="1"/>
    <xf numFmtId="164" fontId="1" fillId="0" borderId="34" xfId="0" applyNumberFormat="1" applyFont="1" applyBorder="1" applyAlignment="1">
      <alignment horizontal="center" wrapText="1"/>
    </xf>
    <xf numFmtId="164" fontId="3" fillId="2" borderId="7" xfId="0" applyNumberFormat="1" applyFont="1" applyFill="1" applyBorder="1"/>
    <xf numFmtId="0" fontId="4" fillId="0" borderId="10" xfId="0" applyFont="1" applyBorder="1"/>
    <xf numFmtId="0" fontId="3" fillId="0" borderId="33" xfId="0" applyFont="1" applyBorder="1"/>
    <xf numFmtId="0" fontId="1" fillId="2" borderId="10" xfId="0" applyFont="1" applyFill="1" applyBorder="1"/>
    <xf numFmtId="0" fontId="3" fillId="2" borderId="33" xfId="0" applyFont="1" applyFill="1" applyBorder="1"/>
    <xf numFmtId="0" fontId="6" fillId="2" borderId="33" xfId="0" applyFont="1" applyFill="1" applyBorder="1"/>
    <xf numFmtId="0" fontId="1" fillId="2" borderId="33" xfId="0" applyFont="1" applyFill="1" applyBorder="1"/>
    <xf numFmtId="164" fontId="3" fillId="2" borderId="33" xfId="0" applyNumberFormat="1" applyFont="1" applyFill="1" applyBorder="1"/>
    <xf numFmtId="164" fontId="3" fillId="2" borderId="41" xfId="0" applyNumberFormat="1" applyFont="1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1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64" fontId="1" fillId="0" borderId="30" xfId="0" applyNumberFormat="1" applyFont="1" applyBorder="1" applyAlignment="1">
      <alignment horizontal="center" wrapText="1"/>
    </xf>
    <xf numFmtId="164" fontId="1" fillId="0" borderId="32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8"/>
  <sheetViews>
    <sheetView tabSelected="1" zoomScale="130" zoomScaleNormal="130" workbookViewId="0">
      <selection activeCell="D288" sqref="D288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8.5703125" customWidth="1"/>
    <col min="7" max="7" width="5.7109375" customWidth="1"/>
  </cols>
  <sheetData>
    <row r="1" spans="1:10" x14ac:dyDescent="0.2">
      <c r="D1" s="69" t="s">
        <v>103</v>
      </c>
      <c r="E1" s="70"/>
      <c r="F1" s="70"/>
      <c r="G1" s="70"/>
    </row>
    <row r="2" spans="1:10" x14ac:dyDescent="0.2">
      <c r="D2" s="70"/>
      <c r="E2" s="70"/>
      <c r="F2" s="70"/>
      <c r="G2" s="70"/>
    </row>
    <row r="3" spans="1:10" x14ac:dyDescent="0.2">
      <c r="D3" s="70"/>
      <c r="E3" s="70"/>
      <c r="F3" s="70"/>
      <c r="G3" s="70"/>
    </row>
    <row r="4" spans="1:10" x14ac:dyDescent="0.2">
      <c r="D4" s="70"/>
      <c r="E4" s="70"/>
      <c r="F4" s="70"/>
      <c r="G4" s="70"/>
    </row>
    <row r="6" spans="1:10" x14ac:dyDescent="0.2">
      <c r="B6" s="5" t="s">
        <v>36</v>
      </c>
      <c r="C6" s="5"/>
      <c r="D6" s="5"/>
    </row>
    <row r="7" spans="1:10" ht="13.5" thickBot="1" x14ac:dyDescent="0.25">
      <c r="F7" s="71" t="s">
        <v>62</v>
      </c>
      <c r="G7" s="71"/>
    </row>
    <row r="8" spans="1:10" x14ac:dyDescent="0.2">
      <c r="A8" s="79" t="s">
        <v>73</v>
      </c>
      <c r="B8" s="101" t="s">
        <v>0</v>
      </c>
      <c r="C8" s="101" t="s">
        <v>35</v>
      </c>
      <c r="D8" s="102" t="s">
        <v>1</v>
      </c>
      <c r="E8" s="102"/>
      <c r="F8" s="102"/>
      <c r="G8" s="103"/>
      <c r="H8" s="1"/>
      <c r="I8" s="1"/>
      <c r="J8" s="1"/>
    </row>
    <row r="9" spans="1:10" x14ac:dyDescent="0.2">
      <c r="A9" s="80"/>
      <c r="B9" s="81"/>
      <c r="C9" s="81"/>
      <c r="D9" s="81" t="s">
        <v>2</v>
      </c>
      <c r="E9" s="81" t="s">
        <v>3</v>
      </c>
      <c r="F9" s="81"/>
      <c r="G9" s="107"/>
      <c r="H9" s="1"/>
      <c r="I9" s="1"/>
      <c r="J9" s="1"/>
    </row>
    <row r="10" spans="1:10" x14ac:dyDescent="0.2">
      <c r="A10" s="80"/>
      <c r="B10" s="81"/>
      <c r="C10" s="81"/>
      <c r="D10" s="81"/>
      <c r="E10" s="81" t="s">
        <v>4</v>
      </c>
      <c r="F10" s="81"/>
      <c r="G10" s="106" t="s">
        <v>6</v>
      </c>
      <c r="H10" s="1"/>
      <c r="I10" s="1"/>
      <c r="J10" s="1"/>
    </row>
    <row r="11" spans="1:10" x14ac:dyDescent="0.2">
      <c r="A11" s="80"/>
      <c r="B11" s="81"/>
      <c r="C11" s="81"/>
      <c r="D11" s="81"/>
      <c r="E11" s="81" t="s">
        <v>2</v>
      </c>
      <c r="F11" s="92" t="s">
        <v>5</v>
      </c>
      <c r="G11" s="107"/>
      <c r="H11" s="1"/>
      <c r="I11" s="1"/>
      <c r="J11" s="1"/>
    </row>
    <row r="12" spans="1:10" x14ac:dyDescent="0.2">
      <c r="A12" s="80"/>
      <c r="B12" s="81"/>
      <c r="C12" s="81"/>
      <c r="D12" s="81"/>
      <c r="E12" s="81"/>
      <c r="F12" s="81"/>
      <c r="G12" s="107"/>
      <c r="H12" s="1"/>
      <c r="I12" s="1"/>
      <c r="J12" s="1"/>
    </row>
    <row r="13" spans="1:10" x14ac:dyDescent="0.2">
      <c r="A13" s="80"/>
      <c r="B13" s="81"/>
      <c r="C13" s="81"/>
      <c r="D13" s="81"/>
      <c r="E13" s="81"/>
      <c r="F13" s="81"/>
      <c r="G13" s="107"/>
      <c r="H13" s="1"/>
      <c r="I13" s="1"/>
      <c r="J13" s="1"/>
    </row>
    <row r="14" spans="1:10" x14ac:dyDescent="0.2">
      <c r="A14" s="51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52">
        <v>7</v>
      </c>
    </row>
    <row r="15" spans="1:10" ht="12.75" customHeight="1" x14ac:dyDescent="0.2">
      <c r="A15" s="152" t="s">
        <v>45</v>
      </c>
      <c r="B15" s="89" t="s">
        <v>7</v>
      </c>
      <c r="C15" s="90"/>
      <c r="D15" s="90"/>
      <c r="E15" s="90"/>
      <c r="F15" s="90"/>
      <c r="G15" s="91"/>
    </row>
    <row r="16" spans="1:10" ht="26.45" customHeight="1" x14ac:dyDescent="0.2">
      <c r="A16" s="153"/>
      <c r="B16" s="82" t="s">
        <v>101</v>
      </c>
      <c r="C16" s="41" t="s">
        <v>8</v>
      </c>
      <c r="D16" s="29">
        <v>0.4</v>
      </c>
      <c r="E16" s="29">
        <f>D16-G16</f>
        <v>0.4</v>
      </c>
      <c r="F16" s="29"/>
      <c r="G16" s="53"/>
    </row>
    <row r="17" spans="1:7" x14ac:dyDescent="0.2">
      <c r="A17" s="153"/>
      <c r="B17" s="83"/>
      <c r="C17" s="29" t="s">
        <v>9</v>
      </c>
      <c r="D17" s="29">
        <v>14.2</v>
      </c>
      <c r="E17" s="29">
        <f t="shared" ref="E17:E66" si="0">D17-G17</f>
        <v>14.2</v>
      </c>
      <c r="F17" s="29">
        <v>12.3</v>
      </c>
      <c r="G17" s="53"/>
    </row>
    <row r="18" spans="1:7" ht="21" customHeight="1" x14ac:dyDescent="0.2">
      <c r="A18" s="153"/>
      <c r="B18" s="83"/>
      <c r="C18" s="41" t="s">
        <v>10</v>
      </c>
      <c r="D18" s="29">
        <v>0.6</v>
      </c>
      <c r="E18" s="29">
        <f t="shared" si="0"/>
        <v>0.6</v>
      </c>
      <c r="F18" s="29">
        <v>0.5</v>
      </c>
      <c r="G18" s="53"/>
    </row>
    <row r="19" spans="1:7" ht="14.25" hidden="1" customHeight="1" x14ac:dyDescent="0.2">
      <c r="A19" s="153"/>
      <c r="B19" s="83"/>
      <c r="C19" s="29"/>
      <c r="D19" s="29"/>
      <c r="E19" s="29">
        <f t="shared" si="0"/>
        <v>0</v>
      </c>
      <c r="F19" s="29"/>
      <c r="G19" s="53"/>
    </row>
    <row r="20" spans="1:7" ht="0.75" hidden="1" customHeight="1" x14ac:dyDescent="0.2">
      <c r="A20" s="153"/>
      <c r="B20" s="83"/>
      <c r="C20" s="29"/>
      <c r="D20" s="29"/>
      <c r="E20" s="29">
        <f t="shared" si="0"/>
        <v>0</v>
      </c>
      <c r="F20" s="29"/>
      <c r="G20" s="53"/>
    </row>
    <row r="21" spans="1:7" x14ac:dyDescent="0.2">
      <c r="A21" s="153"/>
      <c r="B21" s="83"/>
      <c r="C21" s="29" t="s">
        <v>38</v>
      </c>
      <c r="D21" s="29">
        <v>8.1</v>
      </c>
      <c r="E21" s="29">
        <f t="shared" si="0"/>
        <v>8.1</v>
      </c>
      <c r="F21" s="29">
        <v>7.9</v>
      </c>
      <c r="G21" s="53"/>
    </row>
    <row r="22" spans="1:7" ht="12" customHeight="1" x14ac:dyDescent="0.2">
      <c r="A22" s="153"/>
      <c r="B22" s="83"/>
      <c r="C22" s="29" t="s">
        <v>11</v>
      </c>
      <c r="D22" s="29">
        <v>22.7</v>
      </c>
      <c r="E22" s="29">
        <f t="shared" si="0"/>
        <v>22.7</v>
      </c>
      <c r="F22" s="29">
        <v>22.3</v>
      </c>
      <c r="G22" s="53"/>
    </row>
    <row r="23" spans="1:7" ht="1.5" hidden="1" customHeight="1" x14ac:dyDescent="0.2">
      <c r="A23" s="153"/>
      <c r="B23" s="83"/>
      <c r="C23" s="41"/>
      <c r="D23" s="29"/>
      <c r="E23" s="29">
        <f t="shared" si="0"/>
        <v>0</v>
      </c>
      <c r="F23" s="29"/>
      <c r="G23" s="53"/>
    </row>
    <row r="24" spans="1:7" x14ac:dyDescent="0.2">
      <c r="A24" s="153"/>
      <c r="B24" s="83"/>
      <c r="C24" s="41" t="s">
        <v>12</v>
      </c>
      <c r="D24" s="29">
        <v>8.9</v>
      </c>
      <c r="E24" s="29">
        <f t="shared" si="0"/>
        <v>8.9</v>
      </c>
      <c r="F24" s="29"/>
      <c r="G24" s="53"/>
    </row>
    <row r="25" spans="1:7" x14ac:dyDescent="0.2">
      <c r="A25" s="153"/>
      <c r="B25" s="84"/>
      <c r="C25" s="29" t="s">
        <v>13</v>
      </c>
      <c r="D25" s="29">
        <v>9.3000000000000007</v>
      </c>
      <c r="E25" s="29">
        <f t="shared" si="0"/>
        <v>9.3000000000000007</v>
      </c>
      <c r="F25" s="29">
        <v>9.1999999999999993</v>
      </c>
      <c r="G25" s="53"/>
    </row>
    <row r="26" spans="1:7" x14ac:dyDescent="0.2">
      <c r="A26" s="153"/>
      <c r="B26" s="50"/>
      <c r="C26" s="30" t="s">
        <v>44</v>
      </c>
      <c r="D26" s="30">
        <v>18.100000000000001</v>
      </c>
      <c r="E26" s="30">
        <f>D26-G26</f>
        <v>18.100000000000001</v>
      </c>
      <c r="F26" s="30">
        <v>13.9</v>
      </c>
      <c r="G26" s="54"/>
    </row>
    <row r="27" spans="1:7" x14ac:dyDescent="0.2">
      <c r="A27" s="153"/>
      <c r="B27" s="82" t="s">
        <v>53</v>
      </c>
      <c r="C27" s="29" t="s">
        <v>14</v>
      </c>
      <c r="D27" s="29">
        <v>11.8</v>
      </c>
      <c r="E27" s="29">
        <f t="shared" si="0"/>
        <v>11.8</v>
      </c>
      <c r="F27" s="29">
        <v>11</v>
      </c>
      <c r="G27" s="53"/>
    </row>
    <row r="28" spans="1:7" x14ac:dyDescent="0.2">
      <c r="A28" s="153"/>
      <c r="B28" s="84"/>
      <c r="C28" s="29" t="s">
        <v>63</v>
      </c>
      <c r="D28" s="29">
        <v>18.8</v>
      </c>
      <c r="E28" s="29">
        <f t="shared" si="0"/>
        <v>18.8</v>
      </c>
      <c r="F28" s="29">
        <v>11.3</v>
      </c>
      <c r="G28" s="53"/>
    </row>
    <row r="29" spans="1:7" ht="12.75" customHeight="1" x14ac:dyDescent="0.2">
      <c r="A29" s="153"/>
      <c r="B29" s="82" t="s">
        <v>51</v>
      </c>
      <c r="C29" s="29" t="s">
        <v>15</v>
      </c>
      <c r="D29" s="29">
        <v>13.3</v>
      </c>
      <c r="E29" s="29">
        <f t="shared" si="0"/>
        <v>13.3</v>
      </c>
      <c r="F29" s="29">
        <v>4.0999999999999996</v>
      </c>
      <c r="G29" s="53"/>
    </row>
    <row r="30" spans="1:7" x14ac:dyDescent="0.2">
      <c r="A30" s="153"/>
      <c r="B30" s="156"/>
      <c r="C30" s="29" t="s">
        <v>16</v>
      </c>
      <c r="D30" s="29">
        <v>110.5</v>
      </c>
      <c r="E30" s="29">
        <f t="shared" si="0"/>
        <v>110.5</v>
      </c>
      <c r="F30" s="29">
        <v>79.3</v>
      </c>
      <c r="G30" s="53"/>
    </row>
    <row r="31" spans="1:7" x14ac:dyDescent="0.2">
      <c r="A31" s="153"/>
      <c r="B31" s="156"/>
      <c r="C31" s="29" t="s">
        <v>76</v>
      </c>
      <c r="D31" s="29">
        <v>8.4</v>
      </c>
      <c r="E31" s="29">
        <f t="shared" si="0"/>
        <v>8.4</v>
      </c>
      <c r="F31" s="29">
        <v>8.1999999999999993</v>
      </c>
      <c r="G31" s="53"/>
    </row>
    <row r="32" spans="1:7" x14ac:dyDescent="0.2">
      <c r="A32" s="153"/>
      <c r="B32" s="47" t="s">
        <v>71</v>
      </c>
      <c r="C32" s="29" t="s">
        <v>72</v>
      </c>
      <c r="D32" s="29">
        <v>3.9</v>
      </c>
      <c r="E32" s="29">
        <f t="shared" si="0"/>
        <v>3.9</v>
      </c>
      <c r="F32" s="29">
        <v>3.8</v>
      </c>
      <c r="G32" s="53"/>
    </row>
    <row r="33" spans="1:14" ht="22.5" x14ac:dyDescent="0.2">
      <c r="A33" s="153"/>
      <c r="B33" s="86" t="s">
        <v>54</v>
      </c>
      <c r="C33" s="42" t="s">
        <v>59</v>
      </c>
      <c r="D33" s="30">
        <v>0.1</v>
      </c>
      <c r="E33" s="30">
        <f t="shared" si="0"/>
        <v>0.1</v>
      </c>
      <c r="F33" s="30"/>
      <c r="G33" s="54"/>
    </row>
    <row r="34" spans="1:14" ht="22.5" x14ac:dyDescent="0.2">
      <c r="A34" s="153"/>
      <c r="B34" s="88"/>
      <c r="C34" s="42" t="s">
        <v>75</v>
      </c>
      <c r="D34" s="30">
        <v>4.5999999999999996</v>
      </c>
      <c r="E34" s="30">
        <f t="shared" si="0"/>
        <v>4.5999999999999996</v>
      </c>
      <c r="F34" s="30">
        <v>3.8</v>
      </c>
      <c r="G34" s="54"/>
    </row>
    <row r="35" spans="1:14" x14ac:dyDescent="0.2">
      <c r="A35" s="153"/>
      <c r="B35" s="88"/>
      <c r="C35" s="30" t="s">
        <v>18</v>
      </c>
      <c r="D35" s="30">
        <v>12.3</v>
      </c>
      <c r="E35" s="30">
        <f t="shared" si="0"/>
        <v>12.3</v>
      </c>
      <c r="F35" s="30">
        <v>6.5</v>
      </c>
      <c r="G35" s="54"/>
    </row>
    <row r="36" spans="1:14" x14ac:dyDescent="0.2">
      <c r="A36" s="153"/>
      <c r="B36" s="87"/>
      <c r="C36" s="30" t="s">
        <v>64</v>
      </c>
      <c r="D36" s="30">
        <v>16.3</v>
      </c>
      <c r="E36" s="30">
        <f t="shared" si="0"/>
        <v>16.3</v>
      </c>
      <c r="F36" s="30">
        <v>14.2</v>
      </c>
      <c r="G36" s="54"/>
    </row>
    <row r="37" spans="1:14" x14ac:dyDescent="0.2">
      <c r="A37" s="153"/>
      <c r="B37" s="30"/>
      <c r="C37" s="31" t="s">
        <v>19</v>
      </c>
      <c r="D37" s="31">
        <f>SUM(D16:D36)</f>
        <v>282.3</v>
      </c>
      <c r="E37" s="31">
        <f t="shared" si="0"/>
        <v>282.3</v>
      </c>
      <c r="F37" s="31">
        <f>SUM(F16:F36)</f>
        <v>208.3</v>
      </c>
      <c r="G37" s="55">
        <f>SUM(G16:G36)</f>
        <v>0</v>
      </c>
    </row>
    <row r="38" spans="1:14" x14ac:dyDescent="0.2">
      <c r="A38" s="153"/>
      <c r="B38" s="147" t="s">
        <v>20</v>
      </c>
      <c r="C38" s="148"/>
      <c r="D38" s="148"/>
      <c r="E38" s="148"/>
      <c r="F38" s="148"/>
      <c r="G38" s="149"/>
    </row>
    <row r="39" spans="1:14" x14ac:dyDescent="0.2">
      <c r="A39" s="153"/>
      <c r="B39" s="86" t="s">
        <v>50</v>
      </c>
      <c r="C39" s="30" t="s">
        <v>97</v>
      </c>
      <c r="D39" s="30"/>
      <c r="E39" s="30">
        <f t="shared" si="0"/>
        <v>0</v>
      </c>
      <c r="F39" s="32"/>
      <c r="G39" s="56"/>
    </row>
    <row r="40" spans="1:14" x14ac:dyDescent="0.2">
      <c r="A40" s="153"/>
      <c r="B40" s="87"/>
      <c r="C40" s="31" t="s">
        <v>19</v>
      </c>
      <c r="D40" s="31">
        <f>D39</f>
        <v>0</v>
      </c>
      <c r="E40" s="31">
        <f t="shared" si="0"/>
        <v>0</v>
      </c>
      <c r="F40" s="31">
        <f>F39</f>
        <v>0</v>
      </c>
      <c r="G40" s="55">
        <f>G39</f>
        <v>0</v>
      </c>
    </row>
    <row r="41" spans="1:14" x14ac:dyDescent="0.2">
      <c r="A41" s="153"/>
      <c r="B41" s="89" t="s">
        <v>65</v>
      </c>
      <c r="C41" s="90"/>
      <c r="D41" s="90"/>
      <c r="E41" s="90"/>
      <c r="F41" s="90"/>
      <c r="G41" s="91"/>
    </row>
    <row r="42" spans="1:14" x14ac:dyDescent="0.2">
      <c r="A42" s="153"/>
      <c r="B42" s="82" t="s">
        <v>51</v>
      </c>
      <c r="C42" s="29" t="s">
        <v>22</v>
      </c>
      <c r="D42" s="29">
        <v>317</v>
      </c>
      <c r="E42" s="29">
        <f t="shared" si="0"/>
        <v>317</v>
      </c>
      <c r="F42" s="33"/>
      <c r="G42" s="57"/>
    </row>
    <row r="43" spans="1:14" x14ac:dyDescent="0.2">
      <c r="A43" s="153"/>
      <c r="B43" s="83"/>
      <c r="C43" s="34" t="s">
        <v>19</v>
      </c>
      <c r="D43" s="34">
        <f>D42</f>
        <v>317</v>
      </c>
      <c r="E43" s="34">
        <f t="shared" si="0"/>
        <v>317</v>
      </c>
      <c r="F43" s="34">
        <f>F42</f>
        <v>0</v>
      </c>
      <c r="G43" s="58">
        <f>G42</f>
        <v>0</v>
      </c>
    </row>
    <row r="44" spans="1:14" ht="0.75" customHeight="1" thickBot="1" x14ac:dyDescent="0.25">
      <c r="A44" s="59"/>
      <c r="B44" s="89" t="s">
        <v>77</v>
      </c>
      <c r="C44" s="90"/>
      <c r="D44" s="90"/>
      <c r="E44" s="90"/>
      <c r="F44" s="90"/>
      <c r="G44" s="91"/>
    </row>
    <row r="45" spans="1:14" ht="13.5" hidden="1" thickBot="1" x14ac:dyDescent="0.25">
      <c r="A45" s="59"/>
      <c r="B45" s="154"/>
      <c r="C45" s="30"/>
      <c r="D45" s="30"/>
      <c r="E45" s="30">
        <f>D45-G45</f>
        <v>0</v>
      </c>
      <c r="F45" s="30"/>
      <c r="G45" s="54"/>
    </row>
    <row r="46" spans="1:14" ht="13.5" hidden="1" thickBot="1" x14ac:dyDescent="0.25">
      <c r="A46" s="59"/>
      <c r="B46" s="155"/>
      <c r="C46" s="30"/>
      <c r="D46" s="30"/>
      <c r="E46" s="30">
        <f>D46-G46</f>
        <v>0</v>
      </c>
      <c r="F46" s="30"/>
      <c r="G46" s="54"/>
    </row>
    <row r="47" spans="1:14" ht="13.5" hidden="1" thickBot="1" x14ac:dyDescent="0.25">
      <c r="A47" s="59"/>
      <c r="B47" s="155"/>
      <c r="C47" s="31" t="s">
        <v>19</v>
      </c>
      <c r="D47" s="31">
        <f>SUM(D45:D46)</f>
        <v>0</v>
      </c>
      <c r="E47" s="43">
        <f>D47-G47</f>
        <v>0</v>
      </c>
      <c r="F47" s="31">
        <f>SUM(F45:F46)</f>
        <v>0</v>
      </c>
      <c r="G47" s="55">
        <f>SUM(G45:G46)</f>
        <v>0</v>
      </c>
    </row>
    <row r="48" spans="1:14" ht="13.5" thickBot="1" x14ac:dyDescent="0.25">
      <c r="A48" s="72" t="s">
        <v>19</v>
      </c>
      <c r="B48" s="73"/>
      <c r="C48" s="73"/>
      <c r="D48" s="37">
        <f>D37+D40+D43+D47</f>
        <v>599.29999999999995</v>
      </c>
      <c r="E48" s="14">
        <f t="shared" si="0"/>
        <v>599.29999999999995</v>
      </c>
      <c r="F48" s="37">
        <f>F37+F40+F43+F47</f>
        <v>208.3</v>
      </c>
      <c r="G48" s="60">
        <f>G37+G40+G43+G47</f>
        <v>0</v>
      </c>
      <c r="N48" s="3"/>
    </row>
    <row r="49" spans="1:14" x14ac:dyDescent="0.2">
      <c r="A49" s="77" t="s">
        <v>39</v>
      </c>
      <c r="B49" s="74" t="s">
        <v>66</v>
      </c>
      <c r="C49" s="75"/>
      <c r="D49" s="75"/>
      <c r="E49" s="75"/>
      <c r="F49" s="75"/>
      <c r="G49" s="76"/>
      <c r="N49" s="4"/>
    </row>
    <row r="50" spans="1:14" ht="22.5" x14ac:dyDescent="0.2">
      <c r="A50" s="78"/>
      <c r="B50" s="104" t="s">
        <v>52</v>
      </c>
      <c r="C50" s="6" t="s">
        <v>23</v>
      </c>
      <c r="D50" s="2">
        <v>146.5</v>
      </c>
      <c r="E50" s="2">
        <f t="shared" si="0"/>
        <v>146.5</v>
      </c>
      <c r="F50" s="20"/>
      <c r="G50" s="61"/>
    </row>
    <row r="51" spans="1:14" x14ac:dyDescent="0.2">
      <c r="A51" s="78"/>
      <c r="B51" s="105"/>
      <c r="C51" s="7" t="s">
        <v>24</v>
      </c>
      <c r="D51" s="2">
        <v>296.89999999999998</v>
      </c>
      <c r="E51" s="2">
        <f t="shared" si="0"/>
        <v>296.89999999999998</v>
      </c>
      <c r="F51" s="20"/>
      <c r="G51" s="61"/>
    </row>
    <row r="52" spans="1:14" x14ac:dyDescent="0.2">
      <c r="A52" s="78"/>
      <c r="B52" s="105"/>
      <c r="C52" s="7" t="s">
        <v>26</v>
      </c>
      <c r="D52" s="2">
        <v>210.2</v>
      </c>
      <c r="E52" s="2">
        <f t="shared" si="0"/>
        <v>210.2</v>
      </c>
      <c r="F52" s="20"/>
      <c r="G52" s="61"/>
    </row>
    <row r="53" spans="1:14" ht="13.5" thickBot="1" x14ac:dyDescent="0.25">
      <c r="A53" s="78"/>
      <c r="B53" s="105"/>
      <c r="C53" s="22" t="s">
        <v>19</v>
      </c>
      <c r="D53" s="21">
        <f>SUM(D50:D52)</f>
        <v>653.59999999999991</v>
      </c>
      <c r="E53" s="21">
        <f t="shared" si="0"/>
        <v>653.59999999999991</v>
      </c>
      <c r="F53" s="21">
        <f>SUM(F50:F52)</f>
        <v>0</v>
      </c>
      <c r="G53" s="62">
        <f>SUM(G50:G52)</f>
        <v>0</v>
      </c>
    </row>
    <row r="54" spans="1:14" ht="13.5" thickBot="1" x14ac:dyDescent="0.25">
      <c r="A54" s="72" t="s">
        <v>19</v>
      </c>
      <c r="B54" s="73"/>
      <c r="C54" s="73"/>
      <c r="D54" s="14">
        <f>D53</f>
        <v>653.59999999999991</v>
      </c>
      <c r="E54" s="14">
        <f t="shared" si="0"/>
        <v>653.59999999999991</v>
      </c>
      <c r="F54" s="14">
        <f>F53</f>
        <v>0</v>
      </c>
      <c r="G54" s="15">
        <f>G53</f>
        <v>0</v>
      </c>
    </row>
    <row r="55" spans="1:14" ht="12.75" customHeight="1" x14ac:dyDescent="0.2">
      <c r="A55" s="85" t="s">
        <v>78</v>
      </c>
      <c r="B55" s="95" t="s">
        <v>7</v>
      </c>
      <c r="C55" s="96"/>
      <c r="D55" s="96"/>
      <c r="E55" s="96"/>
      <c r="F55" s="96"/>
      <c r="G55" s="99"/>
    </row>
    <row r="56" spans="1:14" x14ac:dyDescent="0.2">
      <c r="A56" s="85"/>
      <c r="B56" s="49" t="s">
        <v>17</v>
      </c>
      <c r="C56" s="8" t="s">
        <v>15</v>
      </c>
      <c r="D56" s="9">
        <v>15.2</v>
      </c>
      <c r="E56" s="9">
        <f t="shared" si="0"/>
        <v>15.2</v>
      </c>
      <c r="F56" s="9"/>
      <c r="G56" s="63"/>
    </row>
    <row r="57" spans="1:14" ht="0.75" hidden="1" customHeight="1" x14ac:dyDescent="0.2">
      <c r="A57" s="85"/>
      <c r="B57" s="49"/>
      <c r="C57" s="8"/>
      <c r="D57" s="9"/>
      <c r="E57" s="9">
        <f t="shared" si="0"/>
        <v>0</v>
      </c>
      <c r="F57" s="9"/>
      <c r="G57" s="63"/>
    </row>
    <row r="58" spans="1:14" hidden="1" x14ac:dyDescent="0.2">
      <c r="A58" s="85"/>
      <c r="B58" s="49" t="s">
        <v>37</v>
      </c>
      <c r="C58" s="28" t="s">
        <v>12</v>
      </c>
      <c r="D58" s="9"/>
      <c r="E58" s="9">
        <f t="shared" si="0"/>
        <v>0</v>
      </c>
      <c r="F58" s="9"/>
      <c r="G58" s="63"/>
    </row>
    <row r="59" spans="1:14" x14ac:dyDescent="0.2">
      <c r="A59" s="85"/>
      <c r="B59" s="9"/>
      <c r="C59" s="10" t="s">
        <v>19</v>
      </c>
      <c r="D59" s="10">
        <f>SUM(D56:D58)</f>
        <v>15.2</v>
      </c>
      <c r="E59" s="10">
        <f t="shared" si="0"/>
        <v>15.2</v>
      </c>
      <c r="F59" s="10">
        <f>SUM(F57:F58)</f>
        <v>0</v>
      </c>
      <c r="G59" s="23">
        <f>G56+G57</f>
        <v>0</v>
      </c>
    </row>
    <row r="60" spans="1:14" ht="0.75" customHeight="1" thickBot="1" x14ac:dyDescent="0.25">
      <c r="A60" s="85"/>
      <c r="B60" s="74" t="s">
        <v>67</v>
      </c>
      <c r="C60" s="75"/>
      <c r="D60" s="75"/>
      <c r="E60" s="75"/>
      <c r="F60" s="75"/>
      <c r="G60" s="76"/>
    </row>
    <row r="61" spans="1:14" ht="13.5" hidden="1" thickBot="1" x14ac:dyDescent="0.25">
      <c r="A61" s="85"/>
      <c r="B61" s="93" t="s">
        <v>55</v>
      </c>
      <c r="C61" s="11" t="s">
        <v>27</v>
      </c>
      <c r="D61" s="30"/>
      <c r="E61" s="30">
        <f t="shared" si="0"/>
        <v>0</v>
      </c>
      <c r="F61" s="30"/>
      <c r="G61" s="63"/>
    </row>
    <row r="62" spans="1:14" ht="13.5" hidden="1" thickBot="1" x14ac:dyDescent="0.25">
      <c r="A62" s="85"/>
      <c r="B62" s="94"/>
      <c r="C62" s="12" t="s">
        <v>19</v>
      </c>
      <c r="D62" s="36">
        <f>D61</f>
        <v>0</v>
      </c>
      <c r="E62" s="36">
        <f t="shared" si="0"/>
        <v>0</v>
      </c>
      <c r="F62" s="36">
        <f>F61</f>
        <v>0</v>
      </c>
      <c r="G62" s="64">
        <f>G61</f>
        <v>0</v>
      </c>
    </row>
    <row r="63" spans="1:14" ht="13.5" thickBot="1" x14ac:dyDescent="0.25">
      <c r="A63" s="72" t="s">
        <v>2</v>
      </c>
      <c r="B63" s="73"/>
      <c r="C63" s="73"/>
      <c r="D63" s="37">
        <f>D59+D62</f>
        <v>15.2</v>
      </c>
      <c r="E63" s="37">
        <f t="shared" si="0"/>
        <v>15.2</v>
      </c>
      <c r="F63" s="37">
        <f>F59+F62</f>
        <v>0</v>
      </c>
      <c r="G63" s="15">
        <f>G59+G62</f>
        <v>0</v>
      </c>
    </row>
    <row r="64" spans="1:14" x14ac:dyDescent="0.2">
      <c r="A64" s="85" t="s">
        <v>79</v>
      </c>
      <c r="B64" s="95" t="s">
        <v>7</v>
      </c>
      <c r="C64" s="96"/>
      <c r="D64" s="96"/>
      <c r="E64" s="96"/>
      <c r="F64" s="96"/>
      <c r="G64" s="99"/>
    </row>
    <row r="65" spans="1:7" ht="12" customHeight="1" x14ac:dyDescent="0.2">
      <c r="A65" s="85"/>
      <c r="B65" s="93" t="s">
        <v>51</v>
      </c>
      <c r="C65" s="16" t="s">
        <v>15</v>
      </c>
      <c r="D65" s="9">
        <v>5.4</v>
      </c>
      <c r="E65" s="9">
        <f t="shared" si="0"/>
        <v>5.4</v>
      </c>
      <c r="F65" s="9"/>
      <c r="G65" s="63"/>
    </row>
    <row r="66" spans="1:7" ht="12.75" hidden="1" customHeight="1" x14ac:dyDescent="0.2">
      <c r="A66" s="85"/>
      <c r="B66" s="115"/>
      <c r="C66" s="16"/>
      <c r="D66" s="9"/>
      <c r="E66" s="9">
        <f t="shared" si="0"/>
        <v>0</v>
      </c>
      <c r="F66" s="9"/>
      <c r="G66" s="63"/>
    </row>
    <row r="67" spans="1:7" ht="13.5" thickBot="1" x14ac:dyDescent="0.25">
      <c r="A67" s="85"/>
      <c r="B67" s="100"/>
      <c r="C67" s="10" t="s">
        <v>19</v>
      </c>
      <c r="D67" s="10">
        <f>SUM(D65:D66)</f>
        <v>5.4</v>
      </c>
      <c r="E67" s="10">
        <f>SUM(E65:E66)</f>
        <v>5.4</v>
      </c>
      <c r="F67" s="10">
        <f>SUM(F65:F66)</f>
        <v>0</v>
      </c>
      <c r="G67" s="23">
        <f ca="1">SUM(A57:G72)</f>
        <v>0</v>
      </c>
    </row>
    <row r="68" spans="1:7" ht="1.5" hidden="1" customHeight="1" thickBot="1" x14ac:dyDescent="0.25">
      <c r="A68" s="85"/>
      <c r="B68" s="74" t="s">
        <v>67</v>
      </c>
      <c r="C68" s="75"/>
      <c r="D68" s="75"/>
      <c r="E68" s="75"/>
      <c r="F68" s="75"/>
      <c r="G68" s="76"/>
    </row>
    <row r="69" spans="1:7" ht="13.5" hidden="1" thickBot="1" x14ac:dyDescent="0.25">
      <c r="A69" s="85"/>
      <c r="B69" s="93" t="s">
        <v>55</v>
      </c>
      <c r="C69" s="11" t="s">
        <v>27</v>
      </c>
      <c r="D69" s="9"/>
      <c r="E69" s="9">
        <f>D69-G69</f>
        <v>0</v>
      </c>
      <c r="F69" s="9"/>
      <c r="G69" s="63"/>
    </row>
    <row r="70" spans="1:7" ht="13.5" hidden="1" thickBot="1" x14ac:dyDescent="0.25">
      <c r="A70" s="85"/>
      <c r="B70" s="94"/>
      <c r="C70" s="12" t="s">
        <v>19</v>
      </c>
      <c r="D70" s="13">
        <f>SUM(D69)</f>
        <v>0</v>
      </c>
      <c r="E70" s="13">
        <f>SUM(E69)</f>
        <v>0</v>
      </c>
      <c r="F70" s="13">
        <f>SUM(F69)</f>
        <v>0</v>
      </c>
      <c r="G70" s="64">
        <f>SUM(G69)</f>
        <v>0</v>
      </c>
    </row>
    <row r="71" spans="1:7" ht="13.5" thickBot="1" x14ac:dyDescent="0.25">
      <c r="A71" s="72" t="s">
        <v>2</v>
      </c>
      <c r="B71" s="73"/>
      <c r="C71" s="73"/>
      <c r="D71" s="37">
        <f>SUM(D67,D70)</f>
        <v>5.4</v>
      </c>
      <c r="E71" s="37">
        <f>SUM(E67,E70)</f>
        <v>5.4</v>
      </c>
      <c r="F71" s="14">
        <f>F67+F70</f>
        <v>0</v>
      </c>
      <c r="G71" s="15">
        <f>G70</f>
        <v>0</v>
      </c>
    </row>
    <row r="72" spans="1:7" ht="12.75" customHeight="1" x14ac:dyDescent="0.2">
      <c r="A72" s="85" t="s">
        <v>80</v>
      </c>
      <c r="B72" s="95" t="s">
        <v>7</v>
      </c>
      <c r="C72" s="96"/>
      <c r="D72" s="96"/>
      <c r="E72" s="96"/>
      <c r="F72" s="96"/>
      <c r="G72" s="99"/>
    </row>
    <row r="73" spans="1:7" x14ac:dyDescent="0.2">
      <c r="A73" s="85"/>
      <c r="B73" s="93" t="s">
        <v>51</v>
      </c>
      <c r="C73" s="8" t="s">
        <v>15</v>
      </c>
      <c r="D73" s="9">
        <v>8.4</v>
      </c>
      <c r="E73" s="9">
        <f>D73-G73</f>
        <v>8.4</v>
      </c>
      <c r="F73" s="9"/>
      <c r="G73" s="63"/>
    </row>
    <row r="74" spans="1:7" x14ac:dyDescent="0.2">
      <c r="A74" s="85"/>
      <c r="B74" s="100"/>
      <c r="C74" s="9" t="s">
        <v>16</v>
      </c>
      <c r="D74" s="9">
        <v>8.6</v>
      </c>
      <c r="E74" s="9">
        <f>D74-G74</f>
        <v>8.6</v>
      </c>
      <c r="F74" s="9">
        <v>8.3000000000000007</v>
      </c>
      <c r="G74" s="63"/>
    </row>
    <row r="75" spans="1:7" hidden="1" x14ac:dyDescent="0.2">
      <c r="A75" s="85"/>
      <c r="B75" s="49"/>
      <c r="C75" s="8"/>
      <c r="D75" s="9"/>
      <c r="E75" s="9">
        <f>D75-G75</f>
        <v>0</v>
      </c>
      <c r="F75" s="9"/>
      <c r="G75" s="63"/>
    </row>
    <row r="76" spans="1:7" ht="12.75" customHeight="1" thickBot="1" x14ac:dyDescent="0.25">
      <c r="A76" s="85"/>
      <c r="B76" s="49"/>
      <c r="C76" s="10" t="s">
        <v>19</v>
      </c>
      <c r="D76" s="10">
        <f>SUM(D73:D75)</f>
        <v>17</v>
      </c>
      <c r="E76" s="10">
        <f>D76-G76</f>
        <v>17</v>
      </c>
      <c r="F76" s="10">
        <f>SUM(F73:F75)</f>
        <v>8.3000000000000007</v>
      </c>
      <c r="G76" s="23">
        <f>SUM(G73:G75)</f>
        <v>0</v>
      </c>
    </row>
    <row r="77" spans="1:7" ht="1.5" hidden="1" customHeight="1" thickBot="1" x14ac:dyDescent="0.25">
      <c r="A77" s="85"/>
      <c r="B77" s="74" t="s">
        <v>67</v>
      </c>
      <c r="C77" s="75"/>
      <c r="D77" s="75"/>
      <c r="E77" s="75"/>
      <c r="F77" s="75"/>
      <c r="G77" s="76"/>
    </row>
    <row r="78" spans="1:7" ht="13.5" hidden="1" thickBot="1" x14ac:dyDescent="0.25">
      <c r="A78" s="85"/>
      <c r="B78" s="93" t="s">
        <v>55</v>
      </c>
      <c r="C78" s="11" t="s">
        <v>27</v>
      </c>
      <c r="D78" s="9"/>
      <c r="E78" s="9">
        <f>D78-G78</f>
        <v>0</v>
      </c>
      <c r="F78" s="9"/>
      <c r="G78" s="63"/>
    </row>
    <row r="79" spans="1:7" ht="13.5" hidden="1" thickBot="1" x14ac:dyDescent="0.25">
      <c r="A79" s="85"/>
      <c r="B79" s="94"/>
      <c r="C79" s="12" t="s">
        <v>19</v>
      </c>
      <c r="D79" s="13">
        <f>D78</f>
        <v>0</v>
      </c>
      <c r="E79" s="13">
        <f t="shared" ref="E79:E142" si="1">D79-G79</f>
        <v>0</v>
      </c>
      <c r="F79" s="13">
        <f>F78</f>
        <v>0</v>
      </c>
      <c r="G79" s="64">
        <f>G78</f>
        <v>0</v>
      </c>
    </row>
    <row r="80" spans="1:7" ht="13.5" thickBot="1" x14ac:dyDescent="0.25">
      <c r="A80" s="72" t="s">
        <v>2</v>
      </c>
      <c r="B80" s="73"/>
      <c r="C80" s="73"/>
      <c r="D80" s="14">
        <f>D76+D79</f>
        <v>17</v>
      </c>
      <c r="E80" s="14">
        <f t="shared" si="1"/>
        <v>17</v>
      </c>
      <c r="F80" s="37">
        <f>F76+F79</f>
        <v>8.3000000000000007</v>
      </c>
      <c r="G80" s="15">
        <f>G76+G79</f>
        <v>0</v>
      </c>
    </row>
    <row r="81" spans="1:7" ht="12.75" customHeight="1" x14ac:dyDescent="0.2">
      <c r="A81" s="85" t="s">
        <v>81</v>
      </c>
      <c r="B81" s="95" t="s">
        <v>7</v>
      </c>
      <c r="C81" s="96"/>
      <c r="D81" s="96"/>
      <c r="E81" s="96"/>
      <c r="F81" s="96"/>
      <c r="G81" s="99"/>
    </row>
    <row r="82" spans="1:7" x14ac:dyDescent="0.2">
      <c r="A82" s="85"/>
      <c r="B82" s="93" t="s">
        <v>51</v>
      </c>
      <c r="C82" s="8" t="s">
        <v>15</v>
      </c>
      <c r="D82" s="9">
        <v>9.6</v>
      </c>
      <c r="E82" s="9">
        <f t="shared" si="1"/>
        <v>9.6</v>
      </c>
      <c r="F82" s="9"/>
      <c r="G82" s="63"/>
    </row>
    <row r="83" spans="1:7" x14ac:dyDescent="0.2">
      <c r="A83" s="85"/>
      <c r="B83" s="100"/>
      <c r="C83" s="9" t="s">
        <v>16</v>
      </c>
      <c r="D83" s="9">
        <v>8.5</v>
      </c>
      <c r="E83" s="9">
        <f t="shared" si="1"/>
        <v>8.5</v>
      </c>
      <c r="F83" s="9">
        <v>7.7</v>
      </c>
      <c r="G83" s="63"/>
    </row>
    <row r="84" spans="1:7" hidden="1" x14ac:dyDescent="0.2">
      <c r="A84" s="85"/>
      <c r="B84" s="49"/>
      <c r="C84" s="8"/>
      <c r="D84" s="9"/>
      <c r="E84" s="9">
        <f t="shared" si="1"/>
        <v>0</v>
      </c>
      <c r="F84" s="9"/>
      <c r="G84" s="63"/>
    </row>
    <row r="85" spans="1:7" ht="13.5" thickBot="1" x14ac:dyDescent="0.25">
      <c r="A85" s="85"/>
      <c r="B85" s="9"/>
      <c r="C85" s="10" t="s">
        <v>19</v>
      </c>
      <c r="D85" s="10">
        <f>SUM(D82:D84)</f>
        <v>18.100000000000001</v>
      </c>
      <c r="E85" s="10">
        <f t="shared" si="1"/>
        <v>18.100000000000001</v>
      </c>
      <c r="F85" s="10">
        <f>SUM(F82:F84)</f>
        <v>7.7</v>
      </c>
      <c r="G85" s="23">
        <f>SUM(G82:G84)</f>
        <v>0</v>
      </c>
    </row>
    <row r="86" spans="1:7" ht="2.25" hidden="1" customHeight="1" thickBot="1" x14ac:dyDescent="0.25">
      <c r="A86" s="85"/>
      <c r="B86" s="74" t="s">
        <v>67</v>
      </c>
      <c r="C86" s="75"/>
      <c r="D86" s="75"/>
      <c r="E86" s="75"/>
      <c r="F86" s="75"/>
      <c r="G86" s="76"/>
    </row>
    <row r="87" spans="1:7" ht="13.5" hidden="1" thickBot="1" x14ac:dyDescent="0.25">
      <c r="A87" s="85"/>
      <c r="B87" s="93" t="s">
        <v>55</v>
      </c>
      <c r="C87" s="11" t="s">
        <v>27</v>
      </c>
      <c r="D87" s="30"/>
      <c r="E87" s="30">
        <f t="shared" si="1"/>
        <v>0</v>
      </c>
      <c r="F87" s="9"/>
      <c r="G87" s="63"/>
    </row>
    <row r="88" spans="1:7" ht="13.5" hidden="1" thickBot="1" x14ac:dyDescent="0.25">
      <c r="A88" s="85"/>
      <c r="B88" s="94"/>
      <c r="C88" s="12" t="s">
        <v>19</v>
      </c>
      <c r="D88" s="13">
        <f>D87</f>
        <v>0</v>
      </c>
      <c r="E88" s="38">
        <f t="shared" si="1"/>
        <v>0</v>
      </c>
      <c r="F88" s="13">
        <f>F87</f>
        <v>0</v>
      </c>
      <c r="G88" s="65">
        <f>G87</f>
        <v>0</v>
      </c>
    </row>
    <row r="89" spans="1:7" ht="13.5" thickBot="1" x14ac:dyDescent="0.25">
      <c r="A89" s="72" t="s">
        <v>2</v>
      </c>
      <c r="B89" s="73"/>
      <c r="C89" s="73"/>
      <c r="D89" s="14">
        <f>D85+D88</f>
        <v>18.100000000000001</v>
      </c>
      <c r="E89" s="14">
        <f t="shared" si="1"/>
        <v>18.100000000000001</v>
      </c>
      <c r="F89" s="14">
        <f>F85+F88</f>
        <v>7.7</v>
      </c>
      <c r="G89" s="15">
        <f>G85+G88</f>
        <v>0</v>
      </c>
    </row>
    <row r="90" spans="1:7" ht="12.75" customHeight="1" x14ac:dyDescent="0.2">
      <c r="A90" s="85" t="s">
        <v>82</v>
      </c>
      <c r="B90" s="95" t="s">
        <v>7</v>
      </c>
      <c r="C90" s="96"/>
      <c r="D90" s="96"/>
      <c r="E90" s="96"/>
      <c r="F90" s="96"/>
      <c r="G90" s="99"/>
    </row>
    <row r="91" spans="1:7" x14ac:dyDescent="0.2">
      <c r="A91" s="85"/>
      <c r="B91" s="93" t="s">
        <v>51</v>
      </c>
      <c r="C91" s="8" t="s">
        <v>15</v>
      </c>
      <c r="D91" s="30">
        <v>9.6</v>
      </c>
      <c r="E91" s="30">
        <f t="shared" si="1"/>
        <v>9.6</v>
      </c>
      <c r="F91" s="9"/>
      <c r="G91" s="63"/>
    </row>
    <row r="92" spans="1:7" x14ac:dyDescent="0.2">
      <c r="A92" s="85"/>
      <c r="B92" s="100"/>
      <c r="C92" s="9" t="s">
        <v>16</v>
      </c>
      <c r="D92" s="9">
        <v>8.8000000000000007</v>
      </c>
      <c r="E92" s="9">
        <f t="shared" si="1"/>
        <v>8.8000000000000007</v>
      </c>
      <c r="F92" s="9">
        <v>8.5</v>
      </c>
      <c r="G92" s="63"/>
    </row>
    <row r="93" spans="1:7" ht="0.75" hidden="1" customHeight="1" x14ac:dyDescent="0.2">
      <c r="A93" s="85"/>
      <c r="B93" s="49"/>
      <c r="C93" s="8"/>
      <c r="D93" s="9"/>
      <c r="E93" s="9">
        <f t="shared" si="1"/>
        <v>0</v>
      </c>
      <c r="F93" s="9"/>
      <c r="G93" s="63"/>
    </row>
    <row r="94" spans="1:7" ht="11.25" customHeight="1" thickBot="1" x14ac:dyDescent="0.25">
      <c r="A94" s="85"/>
      <c r="B94" s="9"/>
      <c r="C94" s="10" t="s">
        <v>19</v>
      </c>
      <c r="D94" s="10">
        <f>SUM(D91:D93)</f>
        <v>18.399999999999999</v>
      </c>
      <c r="E94" s="10">
        <f t="shared" si="1"/>
        <v>18.399999999999999</v>
      </c>
      <c r="F94" s="10">
        <f>SUM(F91:F93)</f>
        <v>8.5</v>
      </c>
      <c r="G94" s="23">
        <f>SUM(G91:G93)</f>
        <v>0</v>
      </c>
    </row>
    <row r="95" spans="1:7" ht="0.75" hidden="1" customHeight="1" thickBot="1" x14ac:dyDescent="0.25">
      <c r="A95" s="85"/>
      <c r="B95" s="74" t="s">
        <v>67</v>
      </c>
      <c r="C95" s="75"/>
      <c r="D95" s="75"/>
      <c r="E95" s="75"/>
      <c r="F95" s="75"/>
      <c r="G95" s="76"/>
    </row>
    <row r="96" spans="1:7" ht="13.5" hidden="1" thickBot="1" x14ac:dyDescent="0.25">
      <c r="A96" s="85"/>
      <c r="B96" s="93" t="s">
        <v>55</v>
      </c>
      <c r="C96" s="11" t="s">
        <v>27</v>
      </c>
      <c r="D96" s="9"/>
      <c r="E96" s="9">
        <f t="shared" si="1"/>
        <v>0</v>
      </c>
      <c r="F96" s="9"/>
      <c r="G96" s="63"/>
    </row>
    <row r="97" spans="1:7" ht="1.5" hidden="1" customHeight="1" thickBot="1" x14ac:dyDescent="0.25">
      <c r="A97" s="85"/>
      <c r="B97" s="94"/>
      <c r="C97" s="12" t="s">
        <v>19</v>
      </c>
      <c r="D97" s="13">
        <f>D96</f>
        <v>0</v>
      </c>
      <c r="E97" s="13">
        <f t="shared" si="1"/>
        <v>0</v>
      </c>
      <c r="F97" s="13">
        <f>F96</f>
        <v>0</v>
      </c>
      <c r="G97" s="64">
        <f>G96</f>
        <v>0</v>
      </c>
    </row>
    <row r="98" spans="1:7" ht="13.5" thickBot="1" x14ac:dyDescent="0.25">
      <c r="A98" s="72" t="s">
        <v>2</v>
      </c>
      <c r="B98" s="73"/>
      <c r="C98" s="73"/>
      <c r="D98" s="37">
        <f>D94+D97</f>
        <v>18.399999999999999</v>
      </c>
      <c r="E98" s="37">
        <f t="shared" si="1"/>
        <v>18.399999999999999</v>
      </c>
      <c r="F98" s="14">
        <f>F94+F97</f>
        <v>8.5</v>
      </c>
      <c r="G98" s="15">
        <f>G94+G97</f>
        <v>0</v>
      </c>
    </row>
    <row r="99" spans="1:7" ht="12.75" customHeight="1" x14ac:dyDescent="0.2">
      <c r="A99" s="85" t="s">
        <v>83</v>
      </c>
      <c r="B99" s="95" t="s">
        <v>7</v>
      </c>
      <c r="C99" s="96"/>
      <c r="D99" s="96"/>
      <c r="E99" s="96"/>
      <c r="F99" s="96"/>
      <c r="G99" s="99"/>
    </row>
    <row r="100" spans="1:7" x14ac:dyDescent="0.2">
      <c r="A100" s="85"/>
      <c r="B100" s="93" t="s">
        <v>51</v>
      </c>
      <c r="C100" s="8" t="s">
        <v>15</v>
      </c>
      <c r="D100" s="9">
        <v>9.6</v>
      </c>
      <c r="E100" s="9">
        <f t="shared" si="1"/>
        <v>9.6</v>
      </c>
      <c r="F100" s="9"/>
      <c r="G100" s="63"/>
    </row>
    <row r="101" spans="1:7" x14ac:dyDescent="0.2">
      <c r="A101" s="85"/>
      <c r="B101" s="100"/>
      <c r="C101" s="9" t="s">
        <v>16</v>
      </c>
      <c r="D101" s="9">
        <v>8.8000000000000007</v>
      </c>
      <c r="E101" s="9">
        <f t="shared" si="1"/>
        <v>8.8000000000000007</v>
      </c>
      <c r="F101" s="9">
        <v>8</v>
      </c>
      <c r="G101" s="63"/>
    </row>
    <row r="102" spans="1:7" hidden="1" x14ac:dyDescent="0.2">
      <c r="A102" s="85"/>
      <c r="B102" s="49"/>
      <c r="C102" s="8"/>
      <c r="D102" s="9"/>
      <c r="E102" s="9">
        <f t="shared" si="1"/>
        <v>0</v>
      </c>
      <c r="F102" s="9"/>
      <c r="G102" s="63"/>
    </row>
    <row r="103" spans="1:7" ht="13.5" thickBot="1" x14ac:dyDescent="0.25">
      <c r="A103" s="85"/>
      <c r="B103" s="9"/>
      <c r="C103" s="10" t="s">
        <v>19</v>
      </c>
      <c r="D103" s="10">
        <f>SUM(D100:D102)</f>
        <v>18.399999999999999</v>
      </c>
      <c r="E103" s="10">
        <f>D103-G103</f>
        <v>18.399999999999999</v>
      </c>
      <c r="F103" s="10">
        <f>SUM(F100:F102)</f>
        <v>8</v>
      </c>
      <c r="G103" s="23">
        <f>SUM(G100:G102)</f>
        <v>0</v>
      </c>
    </row>
    <row r="104" spans="1:7" ht="13.5" hidden="1" thickBot="1" x14ac:dyDescent="0.25">
      <c r="A104" s="85"/>
      <c r="B104" s="74" t="s">
        <v>67</v>
      </c>
      <c r="C104" s="75"/>
      <c r="D104" s="75"/>
      <c r="E104" s="75"/>
      <c r="F104" s="75"/>
      <c r="G104" s="76"/>
    </row>
    <row r="105" spans="1:7" ht="13.5" hidden="1" thickBot="1" x14ac:dyDescent="0.25">
      <c r="A105" s="85"/>
      <c r="B105" s="93" t="s">
        <v>55</v>
      </c>
      <c r="C105" s="11" t="s">
        <v>27</v>
      </c>
      <c r="D105" s="9"/>
      <c r="E105" s="9">
        <f t="shared" si="1"/>
        <v>0</v>
      </c>
      <c r="F105" s="9"/>
      <c r="G105" s="63"/>
    </row>
    <row r="106" spans="1:7" ht="13.5" hidden="1" thickBot="1" x14ac:dyDescent="0.25">
      <c r="A106" s="85"/>
      <c r="B106" s="94"/>
      <c r="C106" s="12" t="s">
        <v>19</v>
      </c>
      <c r="D106" s="13">
        <f>D105</f>
        <v>0</v>
      </c>
      <c r="E106" s="13">
        <f>D106-G106</f>
        <v>0</v>
      </c>
      <c r="F106" s="13">
        <f>F105</f>
        <v>0</v>
      </c>
      <c r="G106" s="64">
        <f>G105</f>
        <v>0</v>
      </c>
    </row>
    <row r="107" spans="1:7" ht="13.5" thickBot="1" x14ac:dyDescent="0.25">
      <c r="A107" s="72" t="s">
        <v>2</v>
      </c>
      <c r="B107" s="73"/>
      <c r="C107" s="73"/>
      <c r="D107" s="37">
        <f>D103+D106</f>
        <v>18.399999999999999</v>
      </c>
      <c r="E107" s="37">
        <f>D107-G107</f>
        <v>18.399999999999999</v>
      </c>
      <c r="F107" s="37">
        <f>F103+F106</f>
        <v>8</v>
      </c>
      <c r="G107" s="15">
        <f>G103+G106</f>
        <v>0</v>
      </c>
    </row>
    <row r="108" spans="1:7" ht="12.75" customHeight="1" x14ac:dyDescent="0.2">
      <c r="A108" s="85" t="s">
        <v>84</v>
      </c>
      <c r="B108" s="95" t="s">
        <v>7</v>
      </c>
      <c r="C108" s="96"/>
      <c r="D108" s="97"/>
      <c r="E108" s="97"/>
      <c r="F108" s="97"/>
      <c r="G108" s="98"/>
    </row>
    <row r="109" spans="1:7" x14ac:dyDescent="0.2">
      <c r="A109" s="85"/>
      <c r="B109" s="93" t="s">
        <v>51</v>
      </c>
      <c r="C109" s="8" t="s">
        <v>15</v>
      </c>
      <c r="D109" s="9">
        <v>6</v>
      </c>
      <c r="E109" s="9">
        <f t="shared" si="1"/>
        <v>6</v>
      </c>
      <c r="F109" s="9"/>
      <c r="G109" s="63"/>
    </row>
    <row r="110" spans="1:7" x14ac:dyDescent="0.2">
      <c r="A110" s="85"/>
      <c r="B110" s="100"/>
      <c r="C110" s="9" t="s">
        <v>16</v>
      </c>
      <c r="D110" s="9">
        <v>6.5</v>
      </c>
      <c r="E110" s="9">
        <f t="shared" si="1"/>
        <v>6.5</v>
      </c>
      <c r="F110" s="9">
        <v>6.1</v>
      </c>
      <c r="G110" s="63"/>
    </row>
    <row r="111" spans="1:7" ht="0.75" hidden="1" customHeight="1" x14ac:dyDescent="0.2">
      <c r="A111" s="85"/>
      <c r="B111" s="49"/>
      <c r="C111" s="8"/>
      <c r="D111" s="9"/>
      <c r="E111" s="9">
        <f t="shared" si="1"/>
        <v>0</v>
      </c>
      <c r="F111" s="9"/>
      <c r="G111" s="63"/>
    </row>
    <row r="112" spans="1:7" ht="13.5" thickBot="1" x14ac:dyDescent="0.25">
      <c r="A112" s="85"/>
      <c r="B112" s="17"/>
      <c r="C112" s="10" t="s">
        <v>19</v>
      </c>
      <c r="D112" s="10">
        <f>SUM(D109:D111)</f>
        <v>12.5</v>
      </c>
      <c r="E112" s="10">
        <f t="shared" si="1"/>
        <v>12.5</v>
      </c>
      <c r="F112" s="10">
        <f>SUM(F109:F111)</f>
        <v>6.1</v>
      </c>
      <c r="G112" s="23">
        <f>SUM(G109:G111)</f>
        <v>0</v>
      </c>
    </row>
    <row r="113" spans="1:7" ht="13.5" hidden="1" thickBot="1" x14ac:dyDescent="0.25">
      <c r="A113" s="85"/>
      <c r="B113" s="74" t="s">
        <v>67</v>
      </c>
      <c r="C113" s="75"/>
      <c r="D113" s="75"/>
      <c r="E113" s="75"/>
      <c r="F113" s="75"/>
      <c r="G113" s="76"/>
    </row>
    <row r="114" spans="1:7" ht="13.5" hidden="1" thickBot="1" x14ac:dyDescent="0.25">
      <c r="A114" s="85"/>
      <c r="B114" s="93" t="s">
        <v>55</v>
      </c>
      <c r="C114" s="11" t="s">
        <v>27</v>
      </c>
      <c r="D114" s="9"/>
      <c r="E114" s="9">
        <f t="shared" si="1"/>
        <v>0</v>
      </c>
      <c r="F114" s="9"/>
      <c r="G114" s="63"/>
    </row>
    <row r="115" spans="1:7" ht="13.5" hidden="1" thickBot="1" x14ac:dyDescent="0.25">
      <c r="A115" s="85"/>
      <c r="B115" s="94"/>
      <c r="C115" s="12" t="s">
        <v>19</v>
      </c>
      <c r="D115" s="13">
        <f>D114</f>
        <v>0</v>
      </c>
      <c r="E115" s="13">
        <f t="shared" si="1"/>
        <v>0</v>
      </c>
      <c r="F115" s="13">
        <f>F114</f>
        <v>0</v>
      </c>
      <c r="G115" s="64">
        <f>G114</f>
        <v>0</v>
      </c>
    </row>
    <row r="116" spans="1:7" ht="16.5" customHeight="1" thickBot="1" x14ac:dyDescent="0.25">
      <c r="A116" s="72" t="s">
        <v>2</v>
      </c>
      <c r="B116" s="73"/>
      <c r="C116" s="73"/>
      <c r="D116" s="14">
        <f>D112+D115</f>
        <v>12.5</v>
      </c>
      <c r="E116" s="14">
        <f t="shared" si="1"/>
        <v>12.5</v>
      </c>
      <c r="F116" s="14">
        <f>F112+F115</f>
        <v>6.1</v>
      </c>
      <c r="G116" s="15">
        <f>G112+G115</f>
        <v>0</v>
      </c>
    </row>
    <row r="117" spans="1:7" ht="12.75" customHeight="1" x14ac:dyDescent="0.2">
      <c r="A117" s="85" t="s">
        <v>85</v>
      </c>
      <c r="B117" s="95" t="s">
        <v>7</v>
      </c>
      <c r="C117" s="96"/>
      <c r="D117" s="97"/>
      <c r="E117" s="97"/>
      <c r="F117" s="97"/>
      <c r="G117" s="98"/>
    </row>
    <row r="118" spans="1:7" x14ac:dyDescent="0.2">
      <c r="A118" s="85"/>
      <c r="B118" s="93" t="s">
        <v>51</v>
      </c>
      <c r="C118" s="8" t="s">
        <v>15</v>
      </c>
      <c r="D118" s="9">
        <v>5.4</v>
      </c>
      <c r="E118" s="9">
        <f t="shared" si="1"/>
        <v>5.4</v>
      </c>
      <c r="F118" s="9"/>
      <c r="G118" s="63"/>
    </row>
    <row r="119" spans="1:7" x14ac:dyDescent="0.2">
      <c r="A119" s="85"/>
      <c r="B119" s="100"/>
      <c r="C119" s="9" t="s">
        <v>16</v>
      </c>
      <c r="D119" s="9">
        <v>7</v>
      </c>
      <c r="E119" s="9">
        <f t="shared" si="1"/>
        <v>7</v>
      </c>
      <c r="F119" s="9">
        <v>6.8</v>
      </c>
      <c r="G119" s="63"/>
    </row>
    <row r="120" spans="1:7" hidden="1" x14ac:dyDescent="0.2">
      <c r="A120" s="85"/>
      <c r="B120" s="49"/>
      <c r="C120" s="8"/>
      <c r="D120" s="9"/>
      <c r="E120" s="9">
        <f t="shared" si="1"/>
        <v>0</v>
      </c>
      <c r="F120" s="9"/>
      <c r="G120" s="63"/>
    </row>
    <row r="121" spans="1:7" ht="12.75" customHeight="1" thickBot="1" x14ac:dyDescent="0.25">
      <c r="A121" s="85"/>
      <c r="B121" s="9"/>
      <c r="C121" s="10" t="s">
        <v>19</v>
      </c>
      <c r="D121" s="10">
        <f>SUM(D118:D120)</f>
        <v>12.4</v>
      </c>
      <c r="E121" s="10">
        <f>D121-G121</f>
        <v>12.4</v>
      </c>
      <c r="F121" s="10">
        <f>SUM(F118:F120)</f>
        <v>6.8</v>
      </c>
      <c r="G121" s="23">
        <f>SUM(G118:G120)</f>
        <v>0</v>
      </c>
    </row>
    <row r="122" spans="1:7" ht="1.5" hidden="1" customHeight="1" thickBot="1" x14ac:dyDescent="0.25">
      <c r="A122" s="85"/>
      <c r="B122" s="74" t="s">
        <v>67</v>
      </c>
      <c r="C122" s="75"/>
      <c r="D122" s="75"/>
      <c r="E122" s="75"/>
      <c r="F122" s="75"/>
      <c r="G122" s="76"/>
    </row>
    <row r="123" spans="1:7" ht="13.5" hidden="1" thickBot="1" x14ac:dyDescent="0.25">
      <c r="A123" s="85"/>
      <c r="B123" s="93" t="s">
        <v>55</v>
      </c>
      <c r="C123" s="11" t="s">
        <v>27</v>
      </c>
      <c r="D123" s="9"/>
      <c r="E123" s="9">
        <f t="shared" si="1"/>
        <v>0</v>
      </c>
      <c r="F123" s="9"/>
      <c r="G123" s="63"/>
    </row>
    <row r="124" spans="1:7" ht="13.5" hidden="1" thickBot="1" x14ac:dyDescent="0.25">
      <c r="A124" s="85"/>
      <c r="B124" s="94"/>
      <c r="C124" s="12" t="s">
        <v>19</v>
      </c>
      <c r="D124" s="13">
        <f>D123</f>
        <v>0</v>
      </c>
      <c r="E124" s="13">
        <f t="shared" si="1"/>
        <v>0</v>
      </c>
      <c r="F124" s="13">
        <f>F123</f>
        <v>0</v>
      </c>
      <c r="G124" s="64">
        <f>G123</f>
        <v>0</v>
      </c>
    </row>
    <row r="125" spans="1:7" ht="13.5" thickBot="1" x14ac:dyDescent="0.25">
      <c r="A125" s="72" t="s">
        <v>2</v>
      </c>
      <c r="B125" s="73"/>
      <c r="C125" s="73"/>
      <c r="D125" s="14">
        <f>D121+D124</f>
        <v>12.4</v>
      </c>
      <c r="E125" s="14">
        <f t="shared" si="1"/>
        <v>12.4</v>
      </c>
      <c r="F125" s="14">
        <f>F121+F124</f>
        <v>6.8</v>
      </c>
      <c r="G125" s="15">
        <f>G121+G124</f>
        <v>0</v>
      </c>
    </row>
    <row r="126" spans="1:7" ht="12.75" customHeight="1" x14ac:dyDescent="0.2">
      <c r="A126" s="85" t="s">
        <v>86</v>
      </c>
      <c r="B126" s="95" t="s">
        <v>7</v>
      </c>
      <c r="C126" s="96"/>
      <c r="D126" s="97"/>
      <c r="E126" s="97"/>
      <c r="F126" s="97"/>
      <c r="G126" s="98"/>
    </row>
    <row r="127" spans="1:7" x14ac:dyDescent="0.2">
      <c r="A127" s="85"/>
      <c r="B127" s="93" t="s">
        <v>51</v>
      </c>
      <c r="C127" s="8" t="s">
        <v>15</v>
      </c>
      <c r="D127" s="9">
        <v>5.4</v>
      </c>
      <c r="E127" s="9">
        <f t="shared" si="1"/>
        <v>5.4</v>
      </c>
      <c r="F127" s="9"/>
      <c r="G127" s="63"/>
    </row>
    <row r="128" spans="1:7" x14ac:dyDescent="0.2">
      <c r="A128" s="85"/>
      <c r="B128" s="100"/>
      <c r="C128" s="9" t="s">
        <v>16</v>
      </c>
      <c r="D128" s="9">
        <v>4.7</v>
      </c>
      <c r="E128" s="9">
        <f t="shared" si="1"/>
        <v>4.7</v>
      </c>
      <c r="F128" s="9">
        <v>4.5</v>
      </c>
      <c r="G128" s="63"/>
    </row>
    <row r="129" spans="1:7" hidden="1" x14ac:dyDescent="0.2">
      <c r="A129" s="85"/>
      <c r="B129" s="49"/>
      <c r="C129" s="8"/>
      <c r="D129" s="9"/>
      <c r="E129" s="9">
        <f t="shared" si="1"/>
        <v>0</v>
      </c>
      <c r="F129" s="9"/>
      <c r="G129" s="63"/>
    </row>
    <row r="130" spans="1:7" ht="12.75" customHeight="1" thickBot="1" x14ac:dyDescent="0.25">
      <c r="A130" s="85"/>
      <c r="B130" s="9"/>
      <c r="C130" s="10" t="s">
        <v>19</v>
      </c>
      <c r="D130" s="10">
        <f>SUM(D127:D129)</f>
        <v>10.100000000000001</v>
      </c>
      <c r="E130" s="10">
        <f>D130-G130</f>
        <v>10.100000000000001</v>
      </c>
      <c r="F130" s="10">
        <f>SUM(F127:F129)</f>
        <v>4.5</v>
      </c>
      <c r="G130" s="23">
        <f>SUM(G127:G129)</f>
        <v>0</v>
      </c>
    </row>
    <row r="131" spans="1:7" ht="1.5" hidden="1" customHeight="1" thickBot="1" x14ac:dyDescent="0.25">
      <c r="A131" s="85"/>
      <c r="B131" s="74" t="s">
        <v>67</v>
      </c>
      <c r="C131" s="75"/>
      <c r="D131" s="75"/>
      <c r="E131" s="75"/>
      <c r="F131" s="75"/>
      <c r="G131" s="76"/>
    </row>
    <row r="132" spans="1:7" ht="13.5" hidden="1" thickBot="1" x14ac:dyDescent="0.25">
      <c r="A132" s="85"/>
      <c r="B132" s="93" t="s">
        <v>55</v>
      </c>
      <c r="C132" s="11" t="s">
        <v>27</v>
      </c>
      <c r="D132" s="9"/>
      <c r="E132" s="9">
        <f t="shared" si="1"/>
        <v>0</v>
      </c>
      <c r="F132" s="9"/>
      <c r="G132" s="63"/>
    </row>
    <row r="133" spans="1:7" ht="13.5" hidden="1" thickBot="1" x14ac:dyDescent="0.25">
      <c r="A133" s="85"/>
      <c r="B133" s="94"/>
      <c r="C133" s="12" t="s">
        <v>19</v>
      </c>
      <c r="D133" s="13">
        <f>D132</f>
        <v>0</v>
      </c>
      <c r="E133" s="13">
        <f t="shared" si="1"/>
        <v>0</v>
      </c>
      <c r="F133" s="13">
        <f>F132</f>
        <v>0</v>
      </c>
      <c r="G133" s="64">
        <f>G132</f>
        <v>0</v>
      </c>
    </row>
    <row r="134" spans="1:7" ht="13.5" thickBot="1" x14ac:dyDescent="0.25">
      <c r="A134" s="72" t="s">
        <v>2</v>
      </c>
      <c r="B134" s="73"/>
      <c r="C134" s="73"/>
      <c r="D134" s="37">
        <f>D130+D133</f>
        <v>10.100000000000001</v>
      </c>
      <c r="E134" s="37">
        <f t="shared" si="1"/>
        <v>10.100000000000001</v>
      </c>
      <c r="F134" s="37">
        <f>F130+F133</f>
        <v>4.5</v>
      </c>
      <c r="G134" s="15">
        <f>G130+G133</f>
        <v>0</v>
      </c>
    </row>
    <row r="135" spans="1:7" ht="12.75" customHeight="1" x14ac:dyDescent="0.2">
      <c r="A135" s="85" t="s">
        <v>87</v>
      </c>
      <c r="B135" s="95" t="s">
        <v>7</v>
      </c>
      <c r="C135" s="96"/>
      <c r="D135" s="97"/>
      <c r="E135" s="97"/>
      <c r="F135" s="97"/>
      <c r="G135" s="98"/>
    </row>
    <row r="136" spans="1:7" x14ac:dyDescent="0.2">
      <c r="A136" s="85"/>
      <c r="B136" s="93" t="s">
        <v>51</v>
      </c>
      <c r="C136" s="8" t="s">
        <v>15</v>
      </c>
      <c r="D136" s="9">
        <v>3</v>
      </c>
      <c r="E136" s="9">
        <f t="shared" si="1"/>
        <v>3</v>
      </c>
      <c r="F136" s="9"/>
      <c r="G136" s="63"/>
    </row>
    <row r="137" spans="1:7" x14ac:dyDescent="0.2">
      <c r="A137" s="85"/>
      <c r="B137" s="100"/>
      <c r="C137" s="9" t="s">
        <v>16</v>
      </c>
      <c r="D137" s="9">
        <v>4.7</v>
      </c>
      <c r="E137" s="9">
        <f t="shared" si="1"/>
        <v>4.7</v>
      </c>
      <c r="F137" s="9">
        <v>3.4</v>
      </c>
      <c r="G137" s="63"/>
    </row>
    <row r="138" spans="1:7" hidden="1" x14ac:dyDescent="0.2">
      <c r="A138" s="85"/>
      <c r="B138" s="49"/>
      <c r="C138" s="8"/>
      <c r="D138" s="9"/>
      <c r="E138" s="9">
        <f t="shared" si="1"/>
        <v>0</v>
      </c>
      <c r="F138" s="9"/>
      <c r="G138" s="63"/>
    </row>
    <row r="139" spans="1:7" x14ac:dyDescent="0.2">
      <c r="A139" s="85"/>
      <c r="B139" s="9"/>
      <c r="C139" s="10" t="s">
        <v>19</v>
      </c>
      <c r="D139" s="10">
        <f>SUM(D136:D138)</f>
        <v>7.7</v>
      </c>
      <c r="E139" s="10">
        <f>D139-G139</f>
        <v>7.7</v>
      </c>
      <c r="F139" s="10">
        <f>SUM(F136:F138)</f>
        <v>3.4</v>
      </c>
      <c r="G139" s="23">
        <f>SUM(G136:G138)</f>
        <v>0</v>
      </c>
    </row>
    <row r="140" spans="1:7" ht="0.75" customHeight="1" thickBot="1" x14ac:dyDescent="0.25">
      <c r="A140" s="85"/>
      <c r="B140" s="74" t="s">
        <v>67</v>
      </c>
      <c r="C140" s="75"/>
      <c r="D140" s="75"/>
      <c r="E140" s="75"/>
      <c r="F140" s="75"/>
      <c r="G140" s="76"/>
    </row>
    <row r="141" spans="1:7" ht="13.5" hidden="1" thickBot="1" x14ac:dyDescent="0.25">
      <c r="A141" s="85"/>
      <c r="B141" s="93" t="s">
        <v>55</v>
      </c>
      <c r="C141" s="11" t="s">
        <v>27</v>
      </c>
      <c r="D141" s="9"/>
      <c r="E141" s="9">
        <f t="shared" si="1"/>
        <v>0</v>
      </c>
      <c r="F141" s="9"/>
      <c r="G141" s="63"/>
    </row>
    <row r="142" spans="1:7" ht="13.5" hidden="1" thickBot="1" x14ac:dyDescent="0.25">
      <c r="A142" s="85"/>
      <c r="B142" s="94"/>
      <c r="C142" s="12" t="s">
        <v>19</v>
      </c>
      <c r="D142" s="13">
        <f>D141</f>
        <v>0</v>
      </c>
      <c r="E142" s="13">
        <f t="shared" si="1"/>
        <v>0</v>
      </c>
      <c r="F142" s="13">
        <f>F141</f>
        <v>0</v>
      </c>
      <c r="G142" s="64">
        <f>G141</f>
        <v>0</v>
      </c>
    </row>
    <row r="143" spans="1:7" ht="13.5" thickBot="1" x14ac:dyDescent="0.25">
      <c r="A143" s="72" t="s">
        <v>2</v>
      </c>
      <c r="B143" s="73"/>
      <c r="C143" s="73"/>
      <c r="D143" s="14">
        <f>D139+D142</f>
        <v>7.7</v>
      </c>
      <c r="E143" s="14">
        <f>D143-G143</f>
        <v>7.7</v>
      </c>
      <c r="F143" s="14">
        <f>F139+F142</f>
        <v>3.4</v>
      </c>
      <c r="G143" s="15">
        <f>G139+G142</f>
        <v>0</v>
      </c>
    </row>
    <row r="144" spans="1:7" ht="12.75" customHeight="1" x14ac:dyDescent="0.2">
      <c r="A144" s="85" t="s">
        <v>88</v>
      </c>
      <c r="B144" s="95" t="s">
        <v>7</v>
      </c>
      <c r="C144" s="96"/>
      <c r="D144" s="97"/>
      <c r="E144" s="97"/>
      <c r="F144" s="97"/>
      <c r="G144" s="98"/>
    </row>
    <row r="145" spans="1:7" x14ac:dyDescent="0.2">
      <c r="A145" s="85"/>
      <c r="B145" s="93" t="s">
        <v>51</v>
      </c>
      <c r="C145" s="8" t="s">
        <v>15</v>
      </c>
      <c r="D145" s="30">
        <v>3</v>
      </c>
      <c r="E145" s="30">
        <f t="shared" ref="E145:E179" si="2">D145-G145</f>
        <v>3</v>
      </c>
      <c r="F145" s="9"/>
      <c r="G145" s="63"/>
    </row>
    <row r="146" spans="1:7" x14ac:dyDescent="0.2">
      <c r="A146" s="85"/>
      <c r="B146" s="100"/>
      <c r="C146" s="9" t="s">
        <v>16</v>
      </c>
      <c r="D146" s="9">
        <v>4.8</v>
      </c>
      <c r="E146" s="9">
        <f t="shared" si="2"/>
        <v>4.8</v>
      </c>
      <c r="F146" s="9">
        <v>4.4000000000000004</v>
      </c>
      <c r="G146" s="63"/>
    </row>
    <row r="147" spans="1:7" ht="0.75" hidden="1" customHeight="1" x14ac:dyDescent="0.2">
      <c r="A147" s="85"/>
      <c r="B147" s="49"/>
      <c r="C147" s="8"/>
      <c r="D147" s="9"/>
      <c r="E147" s="9">
        <f t="shared" si="2"/>
        <v>0</v>
      </c>
      <c r="F147" s="9"/>
      <c r="G147" s="63"/>
    </row>
    <row r="148" spans="1:7" x14ac:dyDescent="0.2">
      <c r="A148" s="85"/>
      <c r="B148" s="9"/>
      <c r="C148" s="10" t="s">
        <v>19</v>
      </c>
      <c r="D148" s="10">
        <f>SUM(D145:D147)</f>
        <v>7.8</v>
      </c>
      <c r="E148" s="10">
        <f t="shared" si="2"/>
        <v>7.8</v>
      </c>
      <c r="F148" s="10">
        <f>SUM(F145:F147)</f>
        <v>4.4000000000000004</v>
      </c>
      <c r="G148" s="23">
        <f>SUM(G145:G147)</f>
        <v>0</v>
      </c>
    </row>
    <row r="149" spans="1:7" ht="0.75" customHeight="1" thickBot="1" x14ac:dyDescent="0.25">
      <c r="A149" s="85"/>
      <c r="B149" s="74" t="s">
        <v>67</v>
      </c>
      <c r="C149" s="75"/>
      <c r="D149" s="75"/>
      <c r="E149" s="75"/>
      <c r="F149" s="75"/>
      <c r="G149" s="76"/>
    </row>
    <row r="150" spans="1:7" ht="13.5" hidden="1" thickBot="1" x14ac:dyDescent="0.25">
      <c r="A150" s="85"/>
      <c r="B150" s="93" t="s">
        <v>55</v>
      </c>
      <c r="C150" s="11" t="s">
        <v>27</v>
      </c>
      <c r="D150" s="9"/>
      <c r="E150" s="9">
        <f t="shared" si="2"/>
        <v>0</v>
      </c>
      <c r="F150" s="9"/>
      <c r="G150" s="63"/>
    </row>
    <row r="151" spans="1:7" ht="13.5" hidden="1" thickBot="1" x14ac:dyDescent="0.25">
      <c r="A151" s="85"/>
      <c r="B151" s="94"/>
      <c r="C151" s="12" t="s">
        <v>19</v>
      </c>
      <c r="D151" s="13">
        <f>D150</f>
        <v>0</v>
      </c>
      <c r="E151" s="13">
        <f t="shared" si="2"/>
        <v>0</v>
      </c>
      <c r="F151" s="13">
        <f>F150</f>
        <v>0</v>
      </c>
      <c r="G151" s="64">
        <f>G150</f>
        <v>0</v>
      </c>
    </row>
    <row r="152" spans="1:7" ht="13.5" thickBot="1" x14ac:dyDescent="0.25">
      <c r="A152" s="72" t="s">
        <v>2</v>
      </c>
      <c r="B152" s="73"/>
      <c r="C152" s="73"/>
      <c r="D152" s="14">
        <f>D148+D151</f>
        <v>7.8</v>
      </c>
      <c r="E152" s="14">
        <f t="shared" si="2"/>
        <v>7.8</v>
      </c>
      <c r="F152" s="37">
        <f>F148+F151</f>
        <v>4.4000000000000004</v>
      </c>
      <c r="G152" s="15">
        <f>G148+G151</f>
        <v>0</v>
      </c>
    </row>
    <row r="153" spans="1:7" x14ac:dyDescent="0.2">
      <c r="A153" s="113" t="s">
        <v>40</v>
      </c>
      <c r="B153" s="150" t="s">
        <v>7</v>
      </c>
      <c r="C153" s="150"/>
      <c r="D153" s="150"/>
      <c r="E153" s="150"/>
      <c r="F153" s="150"/>
      <c r="G153" s="151"/>
    </row>
    <row r="154" spans="1:7" x14ac:dyDescent="0.2">
      <c r="A154" s="116"/>
      <c r="B154" s="93" t="s">
        <v>56</v>
      </c>
      <c r="C154" s="11" t="s">
        <v>25</v>
      </c>
      <c r="D154" s="9">
        <v>529.70000000000005</v>
      </c>
      <c r="E154" s="9">
        <f t="shared" si="2"/>
        <v>529.70000000000005</v>
      </c>
      <c r="F154" s="30">
        <v>475.1</v>
      </c>
      <c r="G154" s="63"/>
    </row>
    <row r="155" spans="1:7" ht="13.5" customHeight="1" thickBot="1" x14ac:dyDescent="0.25">
      <c r="A155" s="116"/>
      <c r="B155" s="115"/>
      <c r="C155" s="12" t="s">
        <v>19</v>
      </c>
      <c r="D155" s="13">
        <f>D154</f>
        <v>529.70000000000005</v>
      </c>
      <c r="E155" s="13">
        <f t="shared" si="2"/>
        <v>529.70000000000005</v>
      </c>
      <c r="F155" s="36">
        <f>F154</f>
        <v>475.1</v>
      </c>
      <c r="G155" s="64">
        <f>G154</f>
        <v>0</v>
      </c>
    </row>
    <row r="156" spans="1:7" ht="12.75" customHeight="1" thickBot="1" x14ac:dyDescent="0.25">
      <c r="A156" s="72" t="s">
        <v>19</v>
      </c>
      <c r="B156" s="73"/>
      <c r="C156" s="73"/>
      <c r="D156" s="14">
        <f>D155</f>
        <v>529.70000000000005</v>
      </c>
      <c r="E156" s="14">
        <f t="shared" si="2"/>
        <v>529.70000000000005</v>
      </c>
      <c r="F156" s="37">
        <f>F155</f>
        <v>475.1</v>
      </c>
      <c r="G156" s="15">
        <f>G155</f>
        <v>0</v>
      </c>
    </row>
    <row r="157" spans="1:7" ht="14.25" hidden="1" customHeight="1" x14ac:dyDescent="0.2">
      <c r="A157" s="113" t="s">
        <v>43</v>
      </c>
      <c r="B157" s="150" t="s">
        <v>7</v>
      </c>
      <c r="C157" s="150"/>
      <c r="D157" s="150"/>
      <c r="E157" s="150"/>
      <c r="F157" s="150"/>
      <c r="G157" s="151"/>
    </row>
    <row r="158" spans="1:7" ht="13.5" hidden="1" customHeight="1" x14ac:dyDescent="0.2">
      <c r="A158" s="116"/>
      <c r="B158" s="118" t="s">
        <v>51</v>
      </c>
      <c r="C158" s="8" t="s">
        <v>15</v>
      </c>
      <c r="D158" s="9"/>
      <c r="E158" s="9">
        <v>0</v>
      </c>
      <c r="F158" s="9"/>
      <c r="G158" s="63"/>
    </row>
    <row r="159" spans="1:7" ht="15" hidden="1" customHeight="1" thickBot="1" x14ac:dyDescent="0.25">
      <c r="A159" s="117"/>
      <c r="B159" s="119"/>
      <c r="C159" s="10" t="s">
        <v>19</v>
      </c>
      <c r="D159" s="10">
        <f>D158</f>
        <v>0</v>
      </c>
      <c r="E159" s="10">
        <f>D159-G159</f>
        <v>0</v>
      </c>
      <c r="F159" s="10">
        <f>F158</f>
        <v>0</v>
      </c>
      <c r="G159" s="23">
        <f>G158</f>
        <v>0</v>
      </c>
    </row>
    <row r="160" spans="1:7" ht="13.5" hidden="1" customHeight="1" thickBot="1" x14ac:dyDescent="0.25">
      <c r="A160" s="72" t="s">
        <v>19</v>
      </c>
      <c r="B160" s="73"/>
      <c r="C160" s="73"/>
      <c r="D160" s="14">
        <f>D159</f>
        <v>0</v>
      </c>
      <c r="E160" s="14">
        <f>D160-G160</f>
        <v>0</v>
      </c>
      <c r="F160" s="14">
        <f>F159</f>
        <v>0</v>
      </c>
      <c r="G160" s="15">
        <f>G159</f>
        <v>0</v>
      </c>
    </row>
    <row r="161" spans="1:7" x14ac:dyDescent="0.2">
      <c r="A161" s="85" t="s">
        <v>89</v>
      </c>
      <c r="B161" s="150" t="s">
        <v>7</v>
      </c>
      <c r="C161" s="150"/>
      <c r="D161" s="150"/>
      <c r="E161" s="150"/>
      <c r="F161" s="150"/>
      <c r="G161" s="151"/>
    </row>
    <row r="162" spans="1:7" x14ac:dyDescent="0.2">
      <c r="A162" s="116"/>
      <c r="B162" s="118" t="s">
        <v>51</v>
      </c>
      <c r="C162" s="8" t="s">
        <v>15</v>
      </c>
      <c r="D162" s="9">
        <v>3</v>
      </c>
      <c r="E162" s="9">
        <f t="shared" si="2"/>
        <v>3</v>
      </c>
      <c r="F162" s="9"/>
      <c r="G162" s="63"/>
    </row>
    <row r="163" spans="1:7" x14ac:dyDescent="0.2">
      <c r="A163" s="116"/>
      <c r="B163" s="119"/>
      <c r="C163" s="10" t="s">
        <v>19</v>
      </c>
      <c r="D163" s="10">
        <f>D162</f>
        <v>3</v>
      </c>
      <c r="E163" s="10">
        <f t="shared" si="2"/>
        <v>3</v>
      </c>
      <c r="F163" s="10">
        <f>F162</f>
        <v>0</v>
      </c>
      <c r="G163" s="23">
        <f>G162</f>
        <v>0</v>
      </c>
    </row>
    <row r="164" spans="1:7" x14ac:dyDescent="0.2">
      <c r="A164" s="116"/>
      <c r="B164" s="74" t="s">
        <v>67</v>
      </c>
      <c r="C164" s="75"/>
      <c r="D164" s="75"/>
      <c r="E164" s="75"/>
      <c r="F164" s="75"/>
      <c r="G164" s="76"/>
    </row>
    <row r="165" spans="1:7" x14ac:dyDescent="0.2">
      <c r="A165" s="116"/>
      <c r="B165" s="93" t="s">
        <v>55</v>
      </c>
      <c r="C165" s="9" t="s">
        <v>26</v>
      </c>
      <c r="D165" s="9">
        <v>143.30000000000001</v>
      </c>
      <c r="E165" s="9">
        <f t="shared" si="2"/>
        <v>143.30000000000001</v>
      </c>
      <c r="F165" s="9">
        <v>98.7</v>
      </c>
      <c r="G165" s="63"/>
    </row>
    <row r="166" spans="1:7" x14ac:dyDescent="0.2">
      <c r="A166" s="116"/>
      <c r="B166" s="120"/>
      <c r="C166" s="46" t="s">
        <v>27</v>
      </c>
      <c r="D166" s="46">
        <v>244.4</v>
      </c>
      <c r="E166" s="9">
        <f t="shared" si="2"/>
        <v>244.4</v>
      </c>
      <c r="F166" s="46">
        <v>234.1</v>
      </c>
      <c r="G166" s="66"/>
    </row>
    <row r="167" spans="1:7" ht="13.5" thickBot="1" x14ac:dyDescent="0.25">
      <c r="A167" s="116"/>
      <c r="B167" s="115"/>
      <c r="C167" s="13" t="s">
        <v>19</v>
      </c>
      <c r="D167" s="13">
        <f>D165+D166</f>
        <v>387.70000000000005</v>
      </c>
      <c r="E167" s="13">
        <f t="shared" si="2"/>
        <v>387.70000000000005</v>
      </c>
      <c r="F167" s="13">
        <f>F165+F166</f>
        <v>332.8</v>
      </c>
      <c r="G167" s="64">
        <f>G165+G166</f>
        <v>0</v>
      </c>
    </row>
    <row r="168" spans="1:7" ht="13.5" thickBot="1" x14ac:dyDescent="0.25">
      <c r="A168" s="72" t="s">
        <v>2</v>
      </c>
      <c r="B168" s="73"/>
      <c r="C168" s="112"/>
      <c r="D168" s="14">
        <f>D163+D167</f>
        <v>390.70000000000005</v>
      </c>
      <c r="E168" s="14">
        <f t="shared" si="2"/>
        <v>390.70000000000005</v>
      </c>
      <c r="F168" s="14">
        <f>F163+F167</f>
        <v>332.8</v>
      </c>
      <c r="G168" s="15">
        <f>G163+G167</f>
        <v>0</v>
      </c>
    </row>
    <row r="169" spans="1:7" x14ac:dyDescent="0.2">
      <c r="A169" s="85" t="s">
        <v>41</v>
      </c>
      <c r="B169" s="150" t="s">
        <v>7</v>
      </c>
      <c r="C169" s="150"/>
      <c r="D169" s="150"/>
      <c r="E169" s="150"/>
      <c r="F169" s="150"/>
      <c r="G169" s="151"/>
    </row>
    <row r="170" spans="1:7" x14ac:dyDescent="0.2">
      <c r="A170" s="116"/>
      <c r="B170" s="118" t="s">
        <v>51</v>
      </c>
      <c r="C170" s="8" t="s">
        <v>15</v>
      </c>
      <c r="D170" s="9">
        <v>1.2</v>
      </c>
      <c r="E170" s="9">
        <f>D170-G170</f>
        <v>1.2</v>
      </c>
      <c r="F170" s="9"/>
      <c r="G170" s="63"/>
    </row>
    <row r="171" spans="1:7" x14ac:dyDescent="0.2">
      <c r="A171" s="116"/>
      <c r="B171" s="119"/>
      <c r="C171" s="10" t="s">
        <v>19</v>
      </c>
      <c r="D171" s="10">
        <f>D170</f>
        <v>1.2</v>
      </c>
      <c r="E171" s="10">
        <f>D171-G171</f>
        <v>1.2</v>
      </c>
      <c r="F171" s="10">
        <f>F170</f>
        <v>0</v>
      </c>
      <c r="G171" s="23">
        <f>G170</f>
        <v>0</v>
      </c>
    </row>
    <row r="172" spans="1:7" x14ac:dyDescent="0.2">
      <c r="A172" s="116"/>
      <c r="B172" s="74" t="s">
        <v>67</v>
      </c>
      <c r="C172" s="75"/>
      <c r="D172" s="75"/>
      <c r="E172" s="75"/>
      <c r="F172" s="75"/>
      <c r="G172" s="76"/>
    </row>
    <row r="173" spans="1:7" x14ac:dyDescent="0.2">
      <c r="A173" s="116"/>
      <c r="B173" s="93" t="s">
        <v>55</v>
      </c>
      <c r="C173" s="9" t="s">
        <v>26</v>
      </c>
      <c r="D173" s="9">
        <v>195.9</v>
      </c>
      <c r="E173" s="9">
        <f>D173-G173</f>
        <v>195.9</v>
      </c>
      <c r="F173" s="30">
        <v>164.3</v>
      </c>
      <c r="G173" s="63"/>
    </row>
    <row r="174" spans="1:7" ht="13.5" thickBot="1" x14ac:dyDescent="0.25">
      <c r="A174" s="117"/>
      <c r="B174" s="115"/>
      <c r="C174" s="13" t="s">
        <v>19</v>
      </c>
      <c r="D174" s="13">
        <f>D173</f>
        <v>195.9</v>
      </c>
      <c r="E174" s="13">
        <f>D174-G174</f>
        <v>195.9</v>
      </c>
      <c r="F174" s="36">
        <f>F173</f>
        <v>164.3</v>
      </c>
      <c r="G174" s="64">
        <f>G173</f>
        <v>0</v>
      </c>
    </row>
    <row r="175" spans="1:7" ht="13.5" thickBot="1" x14ac:dyDescent="0.25">
      <c r="A175" s="72" t="s">
        <v>2</v>
      </c>
      <c r="B175" s="73"/>
      <c r="C175" s="112"/>
      <c r="D175" s="14">
        <f>D171+D174</f>
        <v>197.1</v>
      </c>
      <c r="E175" s="14">
        <f>D175-G175</f>
        <v>197.1</v>
      </c>
      <c r="F175" s="37">
        <f>F171+F174</f>
        <v>164.3</v>
      </c>
      <c r="G175" s="15">
        <f>G171+G174</f>
        <v>0</v>
      </c>
    </row>
    <row r="176" spans="1:7" x14ac:dyDescent="0.2">
      <c r="A176" s="113" t="s">
        <v>90</v>
      </c>
      <c r="B176" s="108" t="s">
        <v>20</v>
      </c>
      <c r="C176" s="109"/>
      <c r="D176" s="109"/>
      <c r="E176" s="109"/>
      <c r="F176" s="109"/>
      <c r="G176" s="110"/>
    </row>
    <row r="177" spans="1:7" x14ac:dyDescent="0.2">
      <c r="A177" s="116"/>
      <c r="B177" s="18" t="s">
        <v>21</v>
      </c>
      <c r="C177" s="30" t="s">
        <v>97</v>
      </c>
      <c r="D177" s="9">
        <v>47.1</v>
      </c>
      <c r="E177" s="9">
        <f t="shared" si="2"/>
        <v>47.1</v>
      </c>
      <c r="F177" s="9">
        <v>46.4</v>
      </c>
      <c r="G177" s="63"/>
    </row>
    <row r="178" spans="1:7" ht="13.5" thickBot="1" x14ac:dyDescent="0.25">
      <c r="A178" s="116"/>
      <c r="B178" s="19"/>
      <c r="C178" s="13" t="s">
        <v>19</v>
      </c>
      <c r="D178" s="13">
        <f>D177</f>
        <v>47.1</v>
      </c>
      <c r="E178" s="13">
        <f t="shared" si="2"/>
        <v>47.1</v>
      </c>
      <c r="F178" s="13">
        <f>F177</f>
        <v>46.4</v>
      </c>
      <c r="G178" s="64">
        <f>G177</f>
        <v>0</v>
      </c>
    </row>
    <row r="179" spans="1:7" ht="12.75" customHeight="1" thickBot="1" x14ac:dyDescent="0.25">
      <c r="A179" s="72" t="s">
        <v>2</v>
      </c>
      <c r="B179" s="73"/>
      <c r="C179" s="112"/>
      <c r="D179" s="14">
        <f>D178</f>
        <v>47.1</v>
      </c>
      <c r="E179" s="14">
        <f t="shared" si="2"/>
        <v>47.1</v>
      </c>
      <c r="F179" s="14">
        <f>F178</f>
        <v>46.4</v>
      </c>
      <c r="G179" s="15">
        <f>G178</f>
        <v>0</v>
      </c>
    </row>
    <row r="180" spans="1:7" ht="0.75" hidden="1" customHeight="1" x14ac:dyDescent="0.2">
      <c r="A180" s="85" t="s">
        <v>91</v>
      </c>
      <c r="B180" s="95" t="s">
        <v>7</v>
      </c>
      <c r="C180" s="96"/>
      <c r="D180" s="96"/>
      <c r="E180" s="96"/>
      <c r="F180" s="96"/>
      <c r="G180" s="99"/>
    </row>
    <row r="181" spans="1:7" hidden="1" x14ac:dyDescent="0.2">
      <c r="A181" s="85"/>
      <c r="B181" s="93" t="s">
        <v>51</v>
      </c>
      <c r="C181" s="8" t="s">
        <v>15</v>
      </c>
      <c r="D181" s="9"/>
      <c r="E181" s="9">
        <f>D181-G181</f>
        <v>0</v>
      </c>
      <c r="F181" s="9"/>
      <c r="G181" s="63"/>
    </row>
    <row r="182" spans="1:7" hidden="1" x14ac:dyDescent="0.2">
      <c r="A182" s="85"/>
      <c r="B182" s="100"/>
      <c r="C182" s="10" t="s">
        <v>19</v>
      </c>
      <c r="D182" s="10">
        <f>D181</f>
        <v>0</v>
      </c>
      <c r="E182" s="10">
        <f>D182-G182</f>
        <v>0</v>
      </c>
      <c r="F182" s="10">
        <f>F181</f>
        <v>0</v>
      </c>
      <c r="G182" s="23">
        <f>G181</f>
        <v>0</v>
      </c>
    </row>
    <row r="183" spans="1:7" ht="12.75" customHeight="1" x14ac:dyDescent="0.2">
      <c r="A183" s="85"/>
      <c r="B183" s="108" t="s">
        <v>20</v>
      </c>
      <c r="C183" s="109"/>
      <c r="D183" s="109"/>
      <c r="E183" s="109"/>
      <c r="F183" s="109"/>
      <c r="G183" s="110"/>
    </row>
    <row r="184" spans="1:7" x14ac:dyDescent="0.2">
      <c r="A184" s="85"/>
      <c r="B184" s="93" t="s">
        <v>50</v>
      </c>
      <c r="C184" s="30" t="s">
        <v>97</v>
      </c>
      <c r="D184" s="9">
        <v>805.7</v>
      </c>
      <c r="E184" s="9">
        <f>D184-G184</f>
        <v>805.7</v>
      </c>
      <c r="F184" s="30">
        <v>774.2</v>
      </c>
      <c r="G184" s="63"/>
    </row>
    <row r="185" spans="1:7" ht="13.5" thickBot="1" x14ac:dyDescent="0.25">
      <c r="A185" s="114"/>
      <c r="B185" s="100"/>
      <c r="C185" s="10" t="s">
        <v>19</v>
      </c>
      <c r="D185" s="13">
        <f>D184</f>
        <v>805.7</v>
      </c>
      <c r="E185" s="13">
        <f>D185-G185</f>
        <v>805.7</v>
      </c>
      <c r="F185" s="36">
        <f>F184</f>
        <v>774.2</v>
      </c>
      <c r="G185" s="64">
        <f>G184</f>
        <v>0</v>
      </c>
    </row>
    <row r="186" spans="1:7" ht="13.5" thickBot="1" x14ac:dyDescent="0.25">
      <c r="A186" s="72" t="s">
        <v>2</v>
      </c>
      <c r="B186" s="73"/>
      <c r="C186" s="112"/>
      <c r="D186" s="14">
        <f>D182+D185</f>
        <v>805.7</v>
      </c>
      <c r="E186" s="14">
        <f>D186-G186</f>
        <v>805.7</v>
      </c>
      <c r="F186" s="37">
        <f>F182+F185</f>
        <v>774.2</v>
      </c>
      <c r="G186" s="15">
        <f>G182+G185</f>
        <v>0</v>
      </c>
    </row>
    <row r="187" spans="1:7" x14ac:dyDescent="0.2">
      <c r="A187" s="113" t="s">
        <v>28</v>
      </c>
      <c r="B187" s="108" t="s">
        <v>20</v>
      </c>
      <c r="C187" s="109"/>
      <c r="D187" s="109"/>
      <c r="E187" s="109"/>
      <c r="F187" s="109"/>
      <c r="G187" s="110"/>
    </row>
    <row r="188" spans="1:7" ht="16.5" customHeight="1" x14ac:dyDescent="0.2">
      <c r="A188" s="116"/>
      <c r="B188" s="93" t="s">
        <v>50</v>
      </c>
      <c r="C188" s="30" t="s">
        <v>97</v>
      </c>
      <c r="D188" s="9">
        <v>632.20000000000005</v>
      </c>
      <c r="E188" s="9">
        <f>D188-G188</f>
        <v>632.20000000000005</v>
      </c>
      <c r="F188" s="9">
        <v>603.5</v>
      </c>
      <c r="G188" s="63"/>
    </row>
    <row r="189" spans="1:7" ht="18" customHeight="1" thickBot="1" x14ac:dyDescent="0.25">
      <c r="A189" s="116"/>
      <c r="B189" s="115"/>
      <c r="C189" s="13" t="s">
        <v>19</v>
      </c>
      <c r="D189" s="13">
        <f>D188</f>
        <v>632.20000000000005</v>
      </c>
      <c r="E189" s="13">
        <f>D189-G189</f>
        <v>632.20000000000005</v>
      </c>
      <c r="F189" s="13">
        <f>F188</f>
        <v>603.5</v>
      </c>
      <c r="G189" s="64">
        <f>G188</f>
        <v>0</v>
      </c>
    </row>
    <row r="190" spans="1:7" ht="12.75" customHeight="1" thickBot="1" x14ac:dyDescent="0.25">
      <c r="A190" s="72" t="s">
        <v>2</v>
      </c>
      <c r="B190" s="73"/>
      <c r="C190" s="112"/>
      <c r="D190" s="14">
        <f>D189</f>
        <v>632.20000000000005</v>
      </c>
      <c r="E190" s="14">
        <f>D190-G190</f>
        <v>632.20000000000005</v>
      </c>
      <c r="F190" s="14">
        <f>F189</f>
        <v>603.5</v>
      </c>
      <c r="G190" s="15">
        <f>G189</f>
        <v>0</v>
      </c>
    </row>
    <row r="191" spans="1:7" ht="1.5" hidden="1" customHeight="1" x14ac:dyDescent="0.2">
      <c r="A191" s="85" t="s">
        <v>92</v>
      </c>
      <c r="B191" s="95" t="s">
        <v>7</v>
      </c>
      <c r="C191" s="96"/>
      <c r="D191" s="96"/>
      <c r="E191" s="96"/>
      <c r="F191" s="96"/>
      <c r="G191" s="99"/>
    </row>
    <row r="192" spans="1:7" hidden="1" x14ac:dyDescent="0.2">
      <c r="A192" s="85"/>
      <c r="B192" s="93" t="s">
        <v>51</v>
      </c>
      <c r="C192" s="8" t="s">
        <v>15</v>
      </c>
      <c r="D192" s="9"/>
      <c r="E192" s="9">
        <f>D192-G192</f>
        <v>0</v>
      </c>
      <c r="F192" s="9"/>
      <c r="G192" s="63"/>
    </row>
    <row r="193" spans="1:7" hidden="1" x14ac:dyDescent="0.2">
      <c r="A193" s="85"/>
      <c r="B193" s="100"/>
      <c r="C193" s="10" t="s">
        <v>19</v>
      </c>
      <c r="D193" s="10">
        <f>D192</f>
        <v>0</v>
      </c>
      <c r="E193" s="10">
        <f>D193-G193</f>
        <v>0</v>
      </c>
      <c r="F193" s="10">
        <f>F192</f>
        <v>0</v>
      </c>
      <c r="G193" s="23">
        <f>G192</f>
        <v>0</v>
      </c>
    </row>
    <row r="194" spans="1:7" x14ac:dyDescent="0.2">
      <c r="A194" s="85"/>
      <c r="B194" s="108" t="s">
        <v>20</v>
      </c>
      <c r="C194" s="109"/>
      <c r="D194" s="109"/>
      <c r="E194" s="109"/>
      <c r="F194" s="109"/>
      <c r="G194" s="110"/>
    </row>
    <row r="195" spans="1:7" x14ac:dyDescent="0.2">
      <c r="A195" s="85"/>
      <c r="B195" s="93" t="s">
        <v>50</v>
      </c>
      <c r="C195" s="30" t="s">
        <v>98</v>
      </c>
      <c r="D195" s="9">
        <v>472.1</v>
      </c>
      <c r="E195" s="9">
        <f>D195-G195</f>
        <v>472.1</v>
      </c>
      <c r="F195" s="30">
        <v>455.9</v>
      </c>
      <c r="G195" s="63"/>
    </row>
    <row r="196" spans="1:7" x14ac:dyDescent="0.2">
      <c r="A196" s="85"/>
      <c r="B196" s="120"/>
      <c r="C196" s="30" t="s">
        <v>99</v>
      </c>
      <c r="D196" s="46">
        <v>44.5</v>
      </c>
      <c r="E196" s="46">
        <f>D196-G196</f>
        <v>44.5</v>
      </c>
      <c r="F196" s="48">
        <v>41.9</v>
      </c>
      <c r="G196" s="66"/>
    </row>
    <row r="197" spans="1:7" ht="13.5" thickBot="1" x14ac:dyDescent="0.25">
      <c r="A197" s="114"/>
      <c r="B197" s="100"/>
      <c r="C197" s="10" t="s">
        <v>19</v>
      </c>
      <c r="D197" s="13">
        <f>SUM(D195:D196)</f>
        <v>516.6</v>
      </c>
      <c r="E197" s="13">
        <f>D197-G197</f>
        <v>516.6</v>
      </c>
      <c r="F197" s="36">
        <f>SUM(F195:F196)</f>
        <v>497.79999999999995</v>
      </c>
      <c r="G197" s="64">
        <f>G195</f>
        <v>0</v>
      </c>
    </row>
    <row r="198" spans="1:7" ht="13.5" thickBot="1" x14ac:dyDescent="0.25">
      <c r="A198" s="72" t="s">
        <v>2</v>
      </c>
      <c r="B198" s="73"/>
      <c r="C198" s="112"/>
      <c r="D198" s="14">
        <f>D193+D197</f>
        <v>516.6</v>
      </c>
      <c r="E198" s="14">
        <f>D198-G198</f>
        <v>516.6</v>
      </c>
      <c r="F198" s="37">
        <f>F193+F197</f>
        <v>497.79999999999995</v>
      </c>
      <c r="G198" s="15">
        <f>G193+G197</f>
        <v>0</v>
      </c>
    </row>
    <row r="199" spans="1:7" x14ac:dyDescent="0.2">
      <c r="A199" s="113" t="s">
        <v>93</v>
      </c>
      <c r="B199" s="108" t="s">
        <v>20</v>
      </c>
      <c r="C199" s="109"/>
      <c r="D199" s="109"/>
      <c r="E199" s="109"/>
      <c r="F199" s="109"/>
      <c r="G199" s="110"/>
    </row>
    <row r="200" spans="1:7" x14ac:dyDescent="0.2">
      <c r="A200" s="85"/>
      <c r="B200" s="93" t="s">
        <v>50</v>
      </c>
      <c r="C200" s="30" t="s">
        <v>98</v>
      </c>
      <c r="D200" s="9">
        <v>420.6</v>
      </c>
      <c r="E200" s="9">
        <f>D200-G200</f>
        <v>420.6</v>
      </c>
      <c r="F200" s="30">
        <v>406.3</v>
      </c>
      <c r="G200" s="63"/>
    </row>
    <row r="201" spans="1:7" x14ac:dyDescent="0.2">
      <c r="A201" s="85"/>
      <c r="B201" s="120"/>
      <c r="C201" s="30" t="s">
        <v>99</v>
      </c>
      <c r="D201" s="46">
        <v>87.7</v>
      </c>
      <c r="E201" s="46">
        <f>D201-G201</f>
        <v>87.7</v>
      </c>
      <c r="F201" s="48">
        <v>83.6</v>
      </c>
      <c r="G201" s="66"/>
    </row>
    <row r="202" spans="1:7" ht="13.5" thickBot="1" x14ac:dyDescent="0.25">
      <c r="A202" s="114"/>
      <c r="B202" s="100"/>
      <c r="C202" s="10" t="s">
        <v>19</v>
      </c>
      <c r="D202" s="13">
        <f>SUM(D200:D201)</f>
        <v>508.3</v>
      </c>
      <c r="E202" s="13">
        <f>D202-G202</f>
        <v>508.3</v>
      </c>
      <c r="F202" s="36">
        <f>SUM(F200:F201)</f>
        <v>489.9</v>
      </c>
      <c r="G202" s="64">
        <f>G200</f>
        <v>0</v>
      </c>
    </row>
    <row r="203" spans="1:7" ht="13.5" thickBot="1" x14ac:dyDescent="0.25">
      <c r="A203" s="72" t="s">
        <v>2</v>
      </c>
      <c r="B203" s="73"/>
      <c r="C203" s="112"/>
      <c r="D203" s="14">
        <f>D202</f>
        <v>508.3</v>
      </c>
      <c r="E203" s="14">
        <f>D203-G203</f>
        <v>508.3</v>
      </c>
      <c r="F203" s="37">
        <f>F202</f>
        <v>489.9</v>
      </c>
      <c r="G203" s="15">
        <f>G202</f>
        <v>0</v>
      </c>
    </row>
    <row r="204" spans="1:7" ht="12.75" customHeight="1" x14ac:dyDescent="0.2">
      <c r="A204" s="113" t="s">
        <v>60</v>
      </c>
      <c r="B204" s="108" t="s">
        <v>20</v>
      </c>
      <c r="C204" s="109"/>
      <c r="D204" s="109"/>
      <c r="E204" s="109"/>
      <c r="F204" s="109"/>
      <c r="G204" s="110"/>
    </row>
    <row r="205" spans="1:7" x14ac:dyDescent="0.2">
      <c r="A205" s="116"/>
      <c r="B205" s="93" t="s">
        <v>50</v>
      </c>
      <c r="C205" s="30" t="s">
        <v>97</v>
      </c>
      <c r="D205" s="9">
        <v>397</v>
      </c>
      <c r="E205" s="9">
        <f>D205-G205</f>
        <v>397</v>
      </c>
      <c r="F205" s="30">
        <v>383.2</v>
      </c>
      <c r="G205" s="63"/>
    </row>
    <row r="206" spans="1:7" ht="25.5" customHeight="1" thickBot="1" x14ac:dyDescent="0.25">
      <c r="A206" s="117"/>
      <c r="B206" s="100"/>
      <c r="C206" s="10" t="s">
        <v>19</v>
      </c>
      <c r="D206" s="13">
        <f>D205</f>
        <v>397</v>
      </c>
      <c r="E206" s="13">
        <f>D206-G206</f>
        <v>397</v>
      </c>
      <c r="F206" s="36">
        <f>F205</f>
        <v>383.2</v>
      </c>
      <c r="G206" s="64">
        <f>G205</f>
        <v>0</v>
      </c>
    </row>
    <row r="207" spans="1:7" ht="13.5" thickBot="1" x14ac:dyDescent="0.25">
      <c r="A207" s="72" t="s">
        <v>2</v>
      </c>
      <c r="B207" s="73"/>
      <c r="C207" s="112"/>
      <c r="D207" s="14">
        <f>D206</f>
        <v>397</v>
      </c>
      <c r="E207" s="14">
        <f>D207-G207</f>
        <v>397</v>
      </c>
      <c r="F207" s="37">
        <f>F206</f>
        <v>383.2</v>
      </c>
      <c r="G207" s="15">
        <f>G206</f>
        <v>0</v>
      </c>
    </row>
    <row r="208" spans="1:7" x14ac:dyDescent="0.2">
      <c r="A208" s="85" t="s">
        <v>94</v>
      </c>
      <c r="B208" s="108" t="s">
        <v>20</v>
      </c>
      <c r="C208" s="109"/>
      <c r="D208" s="109"/>
      <c r="E208" s="109"/>
      <c r="F208" s="109"/>
      <c r="G208" s="110"/>
    </row>
    <row r="209" spans="1:7" x14ac:dyDescent="0.2">
      <c r="A209" s="85"/>
      <c r="B209" s="93" t="s">
        <v>50</v>
      </c>
      <c r="C209" s="30" t="s">
        <v>97</v>
      </c>
      <c r="D209" s="9">
        <v>581</v>
      </c>
      <c r="E209" s="9">
        <f>D209-G209</f>
        <v>580.1</v>
      </c>
      <c r="F209" s="9">
        <v>556</v>
      </c>
      <c r="G209" s="63">
        <v>0.9</v>
      </c>
    </row>
    <row r="210" spans="1:7" ht="13.5" thickBot="1" x14ac:dyDescent="0.25">
      <c r="A210" s="114"/>
      <c r="B210" s="100"/>
      <c r="C210" s="10" t="s">
        <v>19</v>
      </c>
      <c r="D210" s="13">
        <f>D209</f>
        <v>581</v>
      </c>
      <c r="E210" s="13">
        <f>D210-G210</f>
        <v>580.1</v>
      </c>
      <c r="F210" s="13">
        <f>F209</f>
        <v>556</v>
      </c>
      <c r="G210" s="64">
        <f>G209</f>
        <v>0.9</v>
      </c>
    </row>
    <row r="211" spans="1:7" ht="13.5" thickBot="1" x14ac:dyDescent="0.25">
      <c r="A211" s="72" t="s">
        <v>2</v>
      </c>
      <c r="B211" s="73"/>
      <c r="C211" s="112"/>
      <c r="D211" s="14">
        <f>D210</f>
        <v>581</v>
      </c>
      <c r="E211" s="14">
        <f>D211-G211</f>
        <v>580.1</v>
      </c>
      <c r="F211" s="14">
        <f>F210</f>
        <v>556</v>
      </c>
      <c r="G211" s="15">
        <f>G210</f>
        <v>0.9</v>
      </c>
    </row>
    <row r="212" spans="1:7" x14ac:dyDescent="0.2">
      <c r="A212" s="113" t="s">
        <v>95</v>
      </c>
      <c r="B212" s="108" t="s">
        <v>20</v>
      </c>
      <c r="C212" s="109"/>
      <c r="D212" s="109"/>
      <c r="E212" s="109"/>
      <c r="F212" s="109"/>
      <c r="G212" s="110"/>
    </row>
    <row r="213" spans="1:7" ht="20.25" customHeight="1" x14ac:dyDescent="0.2">
      <c r="A213" s="116"/>
      <c r="B213" s="93" t="s">
        <v>50</v>
      </c>
      <c r="C213" s="30" t="s">
        <v>97</v>
      </c>
      <c r="D213" s="9">
        <v>882.2</v>
      </c>
      <c r="E213" s="9">
        <f>D213-G213</f>
        <v>882.2</v>
      </c>
      <c r="F213" s="9">
        <v>851.7</v>
      </c>
      <c r="G213" s="63"/>
    </row>
    <row r="214" spans="1:7" ht="13.5" thickBot="1" x14ac:dyDescent="0.25">
      <c r="A214" s="117"/>
      <c r="B214" s="100"/>
      <c r="C214" s="10" t="s">
        <v>19</v>
      </c>
      <c r="D214" s="13">
        <f>D213</f>
        <v>882.2</v>
      </c>
      <c r="E214" s="13">
        <f>D214-G214</f>
        <v>882.2</v>
      </c>
      <c r="F214" s="13">
        <f>F213</f>
        <v>851.7</v>
      </c>
      <c r="G214" s="64">
        <f>G213</f>
        <v>0</v>
      </c>
    </row>
    <row r="215" spans="1:7" ht="13.5" thickBot="1" x14ac:dyDescent="0.25">
      <c r="A215" s="72" t="s">
        <v>2</v>
      </c>
      <c r="B215" s="73"/>
      <c r="C215" s="112"/>
      <c r="D215" s="14">
        <f>D214</f>
        <v>882.2</v>
      </c>
      <c r="E215" s="14">
        <f>D215-G215</f>
        <v>882.2</v>
      </c>
      <c r="F215" s="14">
        <f>F214</f>
        <v>851.7</v>
      </c>
      <c r="G215" s="15">
        <f>G214</f>
        <v>0</v>
      </c>
    </row>
    <row r="216" spans="1:7" x14ac:dyDescent="0.2">
      <c r="A216" s="113" t="s">
        <v>29</v>
      </c>
      <c r="B216" s="108" t="s">
        <v>20</v>
      </c>
      <c r="C216" s="109"/>
      <c r="D216" s="109"/>
      <c r="E216" s="109"/>
      <c r="F216" s="109"/>
      <c r="G216" s="110"/>
    </row>
    <row r="217" spans="1:7" ht="20.25" customHeight="1" x14ac:dyDescent="0.2">
      <c r="A217" s="116"/>
      <c r="B217" s="93" t="s">
        <v>50</v>
      </c>
      <c r="C217" s="30" t="s">
        <v>97</v>
      </c>
      <c r="D217" s="9">
        <v>296.5</v>
      </c>
      <c r="E217" s="9">
        <f>D217-G217</f>
        <v>296.5</v>
      </c>
      <c r="F217" s="9">
        <v>284.89999999999998</v>
      </c>
      <c r="G217" s="63"/>
    </row>
    <row r="218" spans="1:7" ht="13.5" thickBot="1" x14ac:dyDescent="0.25">
      <c r="A218" s="117"/>
      <c r="B218" s="100"/>
      <c r="C218" s="10" t="s">
        <v>19</v>
      </c>
      <c r="D218" s="13">
        <f>D217</f>
        <v>296.5</v>
      </c>
      <c r="E218" s="13">
        <f>D218-G218</f>
        <v>296.5</v>
      </c>
      <c r="F218" s="13">
        <f>F217</f>
        <v>284.89999999999998</v>
      </c>
      <c r="G218" s="64">
        <f>G217</f>
        <v>0</v>
      </c>
    </row>
    <row r="219" spans="1:7" ht="13.5" thickBot="1" x14ac:dyDescent="0.25">
      <c r="A219" s="72" t="s">
        <v>2</v>
      </c>
      <c r="B219" s="73"/>
      <c r="C219" s="112"/>
      <c r="D219" s="14">
        <f>D218</f>
        <v>296.5</v>
      </c>
      <c r="E219" s="14">
        <f>D219-G219</f>
        <v>296.5</v>
      </c>
      <c r="F219" s="14">
        <f>F218</f>
        <v>284.89999999999998</v>
      </c>
      <c r="G219" s="15">
        <f>G218</f>
        <v>0</v>
      </c>
    </row>
    <row r="220" spans="1:7" x14ac:dyDescent="0.2">
      <c r="A220" s="113" t="s">
        <v>30</v>
      </c>
      <c r="B220" s="108" t="s">
        <v>20</v>
      </c>
      <c r="C220" s="109"/>
      <c r="D220" s="109"/>
      <c r="E220" s="109"/>
      <c r="F220" s="109"/>
      <c r="G220" s="110"/>
    </row>
    <row r="221" spans="1:7" x14ac:dyDescent="0.2">
      <c r="A221" s="116"/>
      <c r="B221" s="93" t="s">
        <v>50</v>
      </c>
      <c r="C221" s="30" t="s">
        <v>97</v>
      </c>
      <c r="D221" s="9">
        <v>248.9</v>
      </c>
      <c r="E221" s="9">
        <f>D221-G221</f>
        <v>248.9</v>
      </c>
      <c r="F221" s="9">
        <v>241.1</v>
      </c>
      <c r="G221" s="63"/>
    </row>
    <row r="222" spans="1:7" ht="13.5" thickBot="1" x14ac:dyDescent="0.25">
      <c r="A222" s="117"/>
      <c r="B222" s="100"/>
      <c r="C222" s="10" t="s">
        <v>19</v>
      </c>
      <c r="D222" s="13">
        <f>D221</f>
        <v>248.9</v>
      </c>
      <c r="E222" s="13">
        <f>D222-G222</f>
        <v>248.9</v>
      </c>
      <c r="F222" s="13">
        <f>F221</f>
        <v>241.1</v>
      </c>
      <c r="G222" s="64">
        <f>G221</f>
        <v>0</v>
      </c>
    </row>
    <row r="223" spans="1:7" ht="12.75" customHeight="1" thickBot="1" x14ac:dyDescent="0.25">
      <c r="A223" s="72" t="s">
        <v>2</v>
      </c>
      <c r="B223" s="73"/>
      <c r="C223" s="112"/>
      <c r="D223" s="14">
        <f>D222</f>
        <v>248.9</v>
      </c>
      <c r="E223" s="14">
        <f>D223-G223</f>
        <v>248.9</v>
      </c>
      <c r="F223" s="14">
        <f>F222</f>
        <v>241.1</v>
      </c>
      <c r="G223" s="15">
        <f>G222</f>
        <v>0</v>
      </c>
    </row>
    <row r="224" spans="1:7" ht="0.75" hidden="1" customHeight="1" x14ac:dyDescent="0.2">
      <c r="A224" s="85" t="s">
        <v>96</v>
      </c>
      <c r="B224" s="95" t="s">
        <v>7</v>
      </c>
      <c r="C224" s="96"/>
      <c r="D224" s="96"/>
      <c r="E224" s="96"/>
      <c r="F224" s="96"/>
      <c r="G224" s="99"/>
    </row>
    <row r="225" spans="1:7" hidden="1" x14ac:dyDescent="0.2">
      <c r="A225" s="85"/>
      <c r="B225" s="93" t="s">
        <v>51</v>
      </c>
      <c r="C225" s="8" t="s">
        <v>15</v>
      </c>
      <c r="D225" s="9"/>
      <c r="E225" s="9">
        <f>D225-G225</f>
        <v>0</v>
      </c>
      <c r="F225" s="9"/>
      <c r="G225" s="63"/>
    </row>
    <row r="226" spans="1:7" hidden="1" x14ac:dyDescent="0.2">
      <c r="A226" s="85"/>
      <c r="B226" s="100"/>
      <c r="C226" s="10" t="s">
        <v>19</v>
      </c>
      <c r="D226" s="10">
        <f>D225</f>
        <v>0</v>
      </c>
      <c r="E226" s="10">
        <f>D226-G226</f>
        <v>0</v>
      </c>
      <c r="F226" s="10">
        <f>F225</f>
        <v>0</v>
      </c>
      <c r="G226" s="23">
        <f>G225</f>
        <v>0</v>
      </c>
    </row>
    <row r="227" spans="1:7" ht="12.75" customHeight="1" x14ac:dyDescent="0.2">
      <c r="A227" s="85"/>
      <c r="B227" s="108" t="s">
        <v>20</v>
      </c>
      <c r="C227" s="109"/>
      <c r="D227" s="109"/>
      <c r="E227" s="109"/>
      <c r="F227" s="109"/>
      <c r="G227" s="110"/>
    </row>
    <row r="228" spans="1:7" x14ac:dyDescent="0.2">
      <c r="A228" s="85"/>
      <c r="B228" s="115" t="s">
        <v>21</v>
      </c>
      <c r="C228" s="9" t="s">
        <v>98</v>
      </c>
      <c r="D228" s="9">
        <v>193.7</v>
      </c>
      <c r="E228" s="9">
        <f>D228-G228</f>
        <v>193.7</v>
      </c>
      <c r="F228" s="9">
        <v>170.3</v>
      </c>
      <c r="G228" s="63"/>
    </row>
    <row r="229" spans="1:7" ht="13.5" thickBot="1" x14ac:dyDescent="0.25">
      <c r="A229" s="85"/>
      <c r="B229" s="115"/>
      <c r="C229" s="13" t="s">
        <v>19</v>
      </c>
      <c r="D229" s="13">
        <f>SUM(D228:D228)</f>
        <v>193.7</v>
      </c>
      <c r="E229" s="13">
        <f>D229-G229</f>
        <v>193.7</v>
      </c>
      <c r="F229" s="13">
        <f>SUM(F228:F228)</f>
        <v>170.3</v>
      </c>
      <c r="G229" s="64">
        <f>SUM(G228:G228)</f>
        <v>0</v>
      </c>
    </row>
    <row r="230" spans="1:7" ht="13.5" thickBot="1" x14ac:dyDescent="0.25">
      <c r="A230" s="72" t="s">
        <v>2</v>
      </c>
      <c r="B230" s="73"/>
      <c r="C230" s="112"/>
      <c r="D230" s="14">
        <f>D226+D229</f>
        <v>193.7</v>
      </c>
      <c r="E230" s="14">
        <f>D230-G230</f>
        <v>193.7</v>
      </c>
      <c r="F230" s="14">
        <f>F229</f>
        <v>170.3</v>
      </c>
      <c r="G230" s="15">
        <f>G229</f>
        <v>0</v>
      </c>
    </row>
    <row r="231" spans="1:7" x14ac:dyDescent="0.2">
      <c r="A231" s="113" t="s">
        <v>61</v>
      </c>
      <c r="B231" s="111" t="s">
        <v>7</v>
      </c>
      <c r="C231" s="97"/>
      <c r="D231" s="97"/>
      <c r="E231" s="97"/>
      <c r="F231" s="97"/>
      <c r="G231" s="98"/>
    </row>
    <row r="232" spans="1:7" x14ac:dyDescent="0.2">
      <c r="A232" s="85"/>
      <c r="B232" s="93" t="s">
        <v>51</v>
      </c>
      <c r="C232" s="8" t="s">
        <v>15</v>
      </c>
      <c r="D232" s="9">
        <v>1.2</v>
      </c>
      <c r="E232" s="9">
        <f>D232-G232</f>
        <v>1.2</v>
      </c>
      <c r="F232" s="9"/>
      <c r="G232" s="63"/>
    </row>
    <row r="233" spans="1:7" x14ac:dyDescent="0.2">
      <c r="A233" s="85"/>
      <c r="B233" s="100"/>
      <c r="C233" s="10" t="s">
        <v>19</v>
      </c>
      <c r="D233" s="10">
        <f>D232</f>
        <v>1.2</v>
      </c>
      <c r="E233" s="10">
        <f>D233-G233</f>
        <v>1.2</v>
      </c>
      <c r="F233" s="10">
        <f>F232</f>
        <v>0</v>
      </c>
      <c r="G233" s="23">
        <f>G232</f>
        <v>0</v>
      </c>
    </row>
    <row r="234" spans="1:7" x14ac:dyDescent="0.2">
      <c r="A234" s="85"/>
      <c r="B234" s="108" t="s">
        <v>20</v>
      </c>
      <c r="C234" s="109"/>
      <c r="D234" s="109"/>
      <c r="E234" s="109"/>
      <c r="F234" s="109"/>
      <c r="G234" s="110"/>
    </row>
    <row r="235" spans="1:7" x14ac:dyDescent="0.2">
      <c r="A235" s="85"/>
      <c r="B235" s="93" t="s">
        <v>57</v>
      </c>
      <c r="C235" s="9" t="s">
        <v>99</v>
      </c>
      <c r="D235" s="9">
        <v>107.6</v>
      </c>
      <c r="E235" s="9">
        <f>D235-G235</f>
        <v>107.6</v>
      </c>
      <c r="F235" s="30">
        <v>102.2</v>
      </c>
      <c r="G235" s="63"/>
    </row>
    <row r="236" spans="1:7" x14ac:dyDescent="0.2">
      <c r="A236" s="85"/>
      <c r="B236" s="115"/>
      <c r="C236" s="9" t="s">
        <v>98</v>
      </c>
      <c r="D236" s="30">
        <v>35.799999999999997</v>
      </c>
      <c r="E236" s="30">
        <f>D236-G236</f>
        <v>35.799999999999997</v>
      </c>
      <c r="F236" s="30">
        <v>34.1</v>
      </c>
      <c r="G236" s="63"/>
    </row>
    <row r="237" spans="1:7" ht="13.5" thickBot="1" x14ac:dyDescent="0.25">
      <c r="A237" s="114"/>
      <c r="B237" s="100"/>
      <c r="C237" s="10" t="s">
        <v>19</v>
      </c>
      <c r="D237" s="36">
        <f>SUM(D235:D236)</f>
        <v>143.39999999999998</v>
      </c>
      <c r="E237" s="36">
        <f>D237-G237</f>
        <v>143.39999999999998</v>
      </c>
      <c r="F237" s="36">
        <f>SUM(F235:F236)</f>
        <v>136.30000000000001</v>
      </c>
      <c r="G237" s="64">
        <f>SUM(G235:G236)</f>
        <v>0</v>
      </c>
    </row>
    <row r="238" spans="1:7" ht="13.5" thickBot="1" x14ac:dyDescent="0.25">
      <c r="A238" s="72" t="s">
        <v>2</v>
      </c>
      <c r="B238" s="73"/>
      <c r="C238" s="112"/>
      <c r="D238" s="40">
        <f>D233+D237</f>
        <v>144.59999999999997</v>
      </c>
      <c r="E238" s="37">
        <f>D238-G238</f>
        <v>144.59999999999997</v>
      </c>
      <c r="F238" s="37">
        <f>F233+F237</f>
        <v>136.30000000000001</v>
      </c>
      <c r="G238" s="15">
        <f>G233+G237</f>
        <v>0</v>
      </c>
    </row>
    <row r="239" spans="1:7" x14ac:dyDescent="0.2">
      <c r="A239" s="113" t="s">
        <v>48</v>
      </c>
      <c r="B239" s="111" t="s">
        <v>7</v>
      </c>
      <c r="C239" s="97"/>
      <c r="D239" s="97"/>
      <c r="E239" s="97"/>
      <c r="F239" s="97"/>
      <c r="G239" s="98"/>
    </row>
    <row r="240" spans="1:7" x14ac:dyDescent="0.2">
      <c r="A240" s="85"/>
      <c r="B240" s="93" t="s">
        <v>51</v>
      </c>
      <c r="C240" s="8" t="s">
        <v>15</v>
      </c>
      <c r="D240" s="9">
        <v>1.2</v>
      </c>
      <c r="E240" s="9">
        <f>D240-G240</f>
        <v>1.2</v>
      </c>
      <c r="F240" s="9"/>
      <c r="G240" s="63"/>
    </row>
    <row r="241" spans="1:7" x14ac:dyDescent="0.2">
      <c r="A241" s="85"/>
      <c r="B241" s="100"/>
      <c r="C241" s="10" t="s">
        <v>19</v>
      </c>
      <c r="D241" s="10">
        <f>D240</f>
        <v>1.2</v>
      </c>
      <c r="E241" s="10">
        <f>D241-G241</f>
        <v>1.2</v>
      </c>
      <c r="F241" s="10">
        <f>F240</f>
        <v>0</v>
      </c>
      <c r="G241" s="23">
        <f>G240</f>
        <v>0</v>
      </c>
    </row>
    <row r="242" spans="1:7" x14ac:dyDescent="0.2">
      <c r="A242" s="85"/>
      <c r="B242" s="108" t="s">
        <v>20</v>
      </c>
      <c r="C242" s="109"/>
      <c r="D242" s="109"/>
      <c r="E242" s="109"/>
      <c r="F242" s="109"/>
      <c r="G242" s="110"/>
    </row>
    <row r="243" spans="1:7" x14ac:dyDescent="0.2">
      <c r="A243" s="85"/>
      <c r="B243" s="93" t="s">
        <v>57</v>
      </c>
      <c r="C243" s="9" t="s">
        <v>99</v>
      </c>
      <c r="D243" s="9">
        <v>160.5</v>
      </c>
      <c r="E243" s="9">
        <f>D243-G243</f>
        <v>160.5</v>
      </c>
      <c r="F243" s="9">
        <v>154.5</v>
      </c>
      <c r="G243" s="63"/>
    </row>
    <row r="244" spans="1:7" x14ac:dyDescent="0.2">
      <c r="A244" s="85"/>
      <c r="B244" s="115"/>
      <c r="C244" s="9" t="s">
        <v>98</v>
      </c>
      <c r="D244" s="9">
        <v>52.5</v>
      </c>
      <c r="E244" s="9">
        <f>D244-G244</f>
        <v>52.5</v>
      </c>
      <c r="F244" s="9">
        <v>50.7</v>
      </c>
      <c r="G244" s="63"/>
    </row>
    <row r="245" spans="1:7" ht="13.5" thickBot="1" x14ac:dyDescent="0.25">
      <c r="A245" s="114"/>
      <c r="B245" s="94"/>
      <c r="C245" s="10" t="s">
        <v>19</v>
      </c>
      <c r="D245" s="13">
        <f>SUM(D243:D244)</f>
        <v>213</v>
      </c>
      <c r="E245" s="13">
        <f>D245-G245</f>
        <v>213</v>
      </c>
      <c r="F245" s="13">
        <f>SUM(F243:F244)</f>
        <v>205.2</v>
      </c>
      <c r="G245" s="64">
        <f>SUM(G243:G244)</f>
        <v>0</v>
      </c>
    </row>
    <row r="246" spans="1:7" ht="13.5" thickBot="1" x14ac:dyDescent="0.25">
      <c r="A246" s="72" t="s">
        <v>2</v>
      </c>
      <c r="B246" s="73"/>
      <c r="C246" s="112"/>
      <c r="D246" s="14">
        <f>D241+D245</f>
        <v>214.2</v>
      </c>
      <c r="E246" s="14">
        <f>D246-G246</f>
        <v>214.2</v>
      </c>
      <c r="F246" s="14">
        <f>F241+F245</f>
        <v>205.2</v>
      </c>
      <c r="G246" s="15">
        <f>G241+G245</f>
        <v>0</v>
      </c>
    </row>
    <row r="247" spans="1:7" x14ac:dyDescent="0.2">
      <c r="A247" s="85" t="s">
        <v>49</v>
      </c>
      <c r="B247" s="108" t="s">
        <v>20</v>
      </c>
      <c r="C247" s="109"/>
      <c r="D247" s="109"/>
      <c r="E247" s="109"/>
      <c r="F247" s="109"/>
      <c r="G247" s="110"/>
    </row>
    <row r="248" spans="1:7" x14ac:dyDescent="0.2">
      <c r="A248" s="85"/>
      <c r="B248" s="93" t="s">
        <v>57</v>
      </c>
      <c r="C248" s="9" t="s">
        <v>99</v>
      </c>
      <c r="D248" s="30">
        <v>110.5</v>
      </c>
      <c r="E248" s="30">
        <f>D248-G248</f>
        <v>110.5</v>
      </c>
      <c r="F248" s="9">
        <v>105.7</v>
      </c>
      <c r="G248" s="63"/>
    </row>
    <row r="249" spans="1:7" x14ac:dyDescent="0.2">
      <c r="A249" s="85"/>
      <c r="B249" s="115"/>
      <c r="C249" s="9" t="s">
        <v>98</v>
      </c>
      <c r="D249" s="30">
        <v>85</v>
      </c>
      <c r="E249" s="30">
        <f>D249-G249</f>
        <v>85</v>
      </c>
      <c r="F249" s="9">
        <v>81.5</v>
      </c>
      <c r="G249" s="63"/>
    </row>
    <row r="250" spans="1:7" ht="13.5" thickBot="1" x14ac:dyDescent="0.25">
      <c r="A250" s="85"/>
      <c r="B250" s="94"/>
      <c r="C250" s="13" t="s">
        <v>19</v>
      </c>
      <c r="D250" s="36">
        <f>SUM(D248:D249)</f>
        <v>195.5</v>
      </c>
      <c r="E250" s="36">
        <f>D250-G250</f>
        <v>195.5</v>
      </c>
      <c r="F250" s="36">
        <f>SUM(F248:F249)</f>
        <v>187.2</v>
      </c>
      <c r="G250" s="64">
        <f>SUM(G248:G249)</f>
        <v>0</v>
      </c>
    </row>
    <row r="251" spans="1:7" ht="13.5" customHeight="1" thickBot="1" x14ac:dyDescent="0.25">
      <c r="A251" s="122" t="s">
        <v>2</v>
      </c>
      <c r="B251" s="123"/>
      <c r="C251" s="124"/>
      <c r="D251" s="39">
        <f>D250</f>
        <v>195.5</v>
      </c>
      <c r="E251" s="39">
        <f>D251-G251</f>
        <v>195.5</v>
      </c>
      <c r="F251" s="39">
        <f>F250</f>
        <v>187.2</v>
      </c>
      <c r="G251" s="27">
        <f>G250</f>
        <v>0</v>
      </c>
    </row>
    <row r="252" spans="1:7" ht="12.75" customHeight="1" x14ac:dyDescent="0.2">
      <c r="A252" s="85" t="s">
        <v>68</v>
      </c>
      <c r="B252" s="128" t="s">
        <v>7</v>
      </c>
      <c r="C252" s="129"/>
      <c r="D252" s="129"/>
      <c r="E252" s="129"/>
      <c r="F252" s="129"/>
      <c r="G252" s="130"/>
    </row>
    <row r="253" spans="1:7" ht="14.25" customHeight="1" x14ac:dyDescent="0.2">
      <c r="A253" s="85"/>
      <c r="B253" s="93" t="s">
        <v>51</v>
      </c>
      <c r="C253" s="8" t="s">
        <v>15</v>
      </c>
      <c r="D253" s="9">
        <v>1.2</v>
      </c>
      <c r="E253" s="9">
        <f>D253-G253</f>
        <v>1.2</v>
      </c>
      <c r="F253" s="9"/>
      <c r="G253" s="63"/>
    </row>
    <row r="254" spans="1:7" ht="12" customHeight="1" x14ac:dyDescent="0.2">
      <c r="A254" s="85"/>
      <c r="B254" s="121"/>
      <c r="C254" s="10" t="s">
        <v>19</v>
      </c>
      <c r="D254" s="10">
        <f>D253</f>
        <v>1.2</v>
      </c>
      <c r="E254" s="10">
        <f>D254-G254</f>
        <v>1.2</v>
      </c>
      <c r="F254" s="10">
        <f>F253</f>
        <v>0</v>
      </c>
      <c r="G254" s="23">
        <f>G253</f>
        <v>0</v>
      </c>
    </row>
    <row r="255" spans="1:7" ht="12.75" customHeight="1" x14ac:dyDescent="0.2">
      <c r="A255" s="85"/>
      <c r="B255" s="125" t="s">
        <v>20</v>
      </c>
      <c r="C255" s="126"/>
      <c r="D255" s="126"/>
      <c r="E255" s="126"/>
      <c r="F255" s="126"/>
      <c r="G255" s="127"/>
    </row>
    <row r="256" spans="1:7" x14ac:dyDescent="0.2">
      <c r="A256" s="85"/>
      <c r="B256" s="93" t="s">
        <v>57</v>
      </c>
      <c r="C256" s="9" t="s">
        <v>100</v>
      </c>
      <c r="D256" s="9">
        <v>167.6</v>
      </c>
      <c r="E256" s="9">
        <f>D256-G256</f>
        <v>167.6</v>
      </c>
      <c r="F256" s="30">
        <v>159.9</v>
      </c>
      <c r="G256" s="63"/>
    </row>
    <row r="257" spans="1:7" x14ac:dyDescent="0.2">
      <c r="A257" s="85"/>
      <c r="B257" s="115"/>
      <c r="C257" s="9" t="s">
        <v>98</v>
      </c>
      <c r="D257" s="9">
        <v>35.5</v>
      </c>
      <c r="E257" s="9">
        <f>D257-G257</f>
        <v>35.5</v>
      </c>
      <c r="F257" s="9">
        <v>33.6</v>
      </c>
      <c r="G257" s="63"/>
    </row>
    <row r="258" spans="1:7" ht="13.5" thickBot="1" x14ac:dyDescent="0.25">
      <c r="A258" s="85"/>
      <c r="B258" s="94"/>
      <c r="C258" s="13" t="s">
        <v>19</v>
      </c>
      <c r="D258" s="13">
        <f>SUM(D256:D257)</f>
        <v>203.1</v>
      </c>
      <c r="E258" s="13">
        <f>D258-G258</f>
        <v>203.1</v>
      </c>
      <c r="F258" s="13">
        <f>SUM(F256:F257)</f>
        <v>193.5</v>
      </c>
      <c r="G258" s="64">
        <f>SUM(G256:G257)</f>
        <v>0</v>
      </c>
    </row>
    <row r="259" spans="1:7" ht="13.5" thickBot="1" x14ac:dyDescent="0.25">
      <c r="A259" s="72" t="s">
        <v>2</v>
      </c>
      <c r="B259" s="73"/>
      <c r="C259" s="112"/>
      <c r="D259" s="26">
        <f>D258+D254</f>
        <v>204.29999999999998</v>
      </c>
      <c r="E259" s="26">
        <f>D259-G259</f>
        <v>204.29999999999998</v>
      </c>
      <c r="F259" s="26">
        <f>F258</f>
        <v>193.5</v>
      </c>
      <c r="G259" s="27">
        <f>G258</f>
        <v>0</v>
      </c>
    </row>
    <row r="260" spans="1:7" x14ac:dyDescent="0.2">
      <c r="A260" s="113" t="s">
        <v>69</v>
      </c>
      <c r="B260" s="108" t="s">
        <v>20</v>
      </c>
      <c r="C260" s="109"/>
      <c r="D260" s="109"/>
      <c r="E260" s="109"/>
      <c r="F260" s="109"/>
      <c r="G260" s="110"/>
    </row>
    <row r="261" spans="1:7" x14ac:dyDescent="0.2">
      <c r="A261" s="116"/>
      <c r="B261" s="93" t="s">
        <v>50</v>
      </c>
      <c r="C261" s="9" t="s">
        <v>97</v>
      </c>
      <c r="D261" s="9">
        <v>22</v>
      </c>
      <c r="E261" s="9">
        <f>D261-G261</f>
        <v>22</v>
      </c>
      <c r="F261" s="9">
        <v>21.6</v>
      </c>
      <c r="G261" s="63"/>
    </row>
    <row r="262" spans="1:7" ht="13.5" thickBot="1" x14ac:dyDescent="0.25">
      <c r="A262" s="117"/>
      <c r="B262" s="100"/>
      <c r="C262" s="10" t="s">
        <v>19</v>
      </c>
      <c r="D262" s="13">
        <f>D261</f>
        <v>22</v>
      </c>
      <c r="E262" s="13">
        <f>D262-G262</f>
        <v>22</v>
      </c>
      <c r="F262" s="13">
        <f>F261</f>
        <v>21.6</v>
      </c>
      <c r="G262" s="64">
        <f>G261</f>
        <v>0</v>
      </c>
    </row>
    <row r="263" spans="1:7" ht="13.5" thickBot="1" x14ac:dyDescent="0.25">
      <c r="A263" s="72" t="s">
        <v>2</v>
      </c>
      <c r="B263" s="73"/>
      <c r="C263" s="112"/>
      <c r="D263" s="14">
        <f>D262</f>
        <v>22</v>
      </c>
      <c r="E263" s="14">
        <f>D263-G263</f>
        <v>22</v>
      </c>
      <c r="F263" s="14">
        <f>F262</f>
        <v>21.6</v>
      </c>
      <c r="G263" s="15">
        <f>G262</f>
        <v>0</v>
      </c>
    </row>
    <row r="264" spans="1:7" x14ac:dyDescent="0.2">
      <c r="A264" s="113" t="s">
        <v>42</v>
      </c>
      <c r="B264" s="111" t="s">
        <v>7</v>
      </c>
      <c r="C264" s="97"/>
      <c r="D264" s="97"/>
      <c r="E264" s="97"/>
      <c r="F264" s="97"/>
      <c r="G264" s="98"/>
    </row>
    <row r="265" spans="1:7" x14ac:dyDescent="0.2">
      <c r="A265" s="85"/>
      <c r="B265" s="93" t="s">
        <v>51</v>
      </c>
      <c r="C265" s="8" t="s">
        <v>15</v>
      </c>
      <c r="D265" s="9">
        <v>2.4</v>
      </c>
      <c r="E265" s="9">
        <f>D265-G265</f>
        <v>2.4</v>
      </c>
      <c r="F265" s="9"/>
      <c r="G265" s="63"/>
    </row>
    <row r="266" spans="1:7" x14ac:dyDescent="0.2">
      <c r="A266" s="85"/>
      <c r="B266" s="100"/>
      <c r="C266" s="10" t="s">
        <v>19</v>
      </c>
      <c r="D266" s="10">
        <f>D265</f>
        <v>2.4</v>
      </c>
      <c r="E266" s="10">
        <f>D266-G266</f>
        <v>2.4</v>
      </c>
      <c r="F266" s="10">
        <f>F265</f>
        <v>0</v>
      </c>
      <c r="G266" s="23">
        <f>G265</f>
        <v>0</v>
      </c>
    </row>
    <row r="267" spans="1:7" x14ac:dyDescent="0.2">
      <c r="A267" s="85"/>
      <c r="B267" s="108" t="s">
        <v>20</v>
      </c>
      <c r="C267" s="109"/>
      <c r="D267" s="109"/>
      <c r="E267" s="109"/>
      <c r="F267" s="109"/>
      <c r="G267" s="110"/>
    </row>
    <row r="268" spans="1:7" x14ac:dyDescent="0.2">
      <c r="A268" s="85"/>
      <c r="B268" s="93" t="s">
        <v>50</v>
      </c>
      <c r="C268" s="9" t="s">
        <v>97</v>
      </c>
      <c r="D268" s="9">
        <v>26.3</v>
      </c>
      <c r="E268" s="9">
        <f>D268-G268</f>
        <v>26.3</v>
      </c>
      <c r="F268" s="9">
        <v>25.9</v>
      </c>
      <c r="G268" s="63"/>
    </row>
    <row r="269" spans="1:7" ht="13.5" thickBot="1" x14ac:dyDescent="0.25">
      <c r="A269" s="114"/>
      <c r="B269" s="100"/>
      <c r="C269" s="10" t="s">
        <v>19</v>
      </c>
      <c r="D269" s="13">
        <f>D268</f>
        <v>26.3</v>
      </c>
      <c r="E269" s="13">
        <f>D269-G269</f>
        <v>26.3</v>
      </c>
      <c r="F269" s="13">
        <f>F268</f>
        <v>25.9</v>
      </c>
      <c r="G269" s="64">
        <f>G268</f>
        <v>0</v>
      </c>
    </row>
    <row r="270" spans="1:7" ht="13.5" thickBot="1" x14ac:dyDescent="0.25">
      <c r="A270" s="72" t="s">
        <v>2</v>
      </c>
      <c r="B270" s="73"/>
      <c r="C270" s="112"/>
      <c r="D270" s="14">
        <f>D266+D269</f>
        <v>28.7</v>
      </c>
      <c r="E270" s="14">
        <f>D270-G270</f>
        <v>28.7</v>
      </c>
      <c r="F270" s="14">
        <f>F266+F269</f>
        <v>25.9</v>
      </c>
      <c r="G270" s="15">
        <f>G266+G269</f>
        <v>0</v>
      </c>
    </row>
    <row r="271" spans="1:7" x14ac:dyDescent="0.2">
      <c r="A271" s="113" t="s">
        <v>102</v>
      </c>
      <c r="B271" s="111" t="s">
        <v>7</v>
      </c>
      <c r="C271" s="97"/>
      <c r="D271" s="97"/>
      <c r="E271" s="97"/>
      <c r="F271" s="97"/>
      <c r="G271" s="98"/>
    </row>
    <row r="272" spans="1:7" x14ac:dyDescent="0.2">
      <c r="A272" s="85"/>
      <c r="B272" s="93" t="s">
        <v>51</v>
      </c>
      <c r="C272" s="8" t="s">
        <v>15</v>
      </c>
      <c r="D272" s="9">
        <v>1.2</v>
      </c>
      <c r="E272" s="9">
        <f>D272-G272</f>
        <v>1.2</v>
      </c>
      <c r="F272" s="9"/>
      <c r="G272" s="63"/>
    </row>
    <row r="273" spans="1:10" x14ac:dyDescent="0.2">
      <c r="A273" s="85"/>
      <c r="B273" s="100"/>
      <c r="C273" s="10" t="s">
        <v>19</v>
      </c>
      <c r="D273" s="10">
        <f>D272</f>
        <v>1.2</v>
      </c>
      <c r="E273" s="10">
        <f>D273-G273</f>
        <v>1.2</v>
      </c>
      <c r="F273" s="10">
        <f>F272</f>
        <v>0</v>
      </c>
      <c r="G273" s="23">
        <f>G272</f>
        <v>0</v>
      </c>
    </row>
    <row r="274" spans="1:10" x14ac:dyDescent="0.2">
      <c r="A274" s="85"/>
      <c r="B274" s="125" t="s">
        <v>67</v>
      </c>
      <c r="C274" s="96"/>
      <c r="D274" s="96"/>
      <c r="E274" s="96"/>
      <c r="F274" s="96"/>
      <c r="G274" s="99"/>
    </row>
    <row r="275" spans="1:10" x14ac:dyDescent="0.2">
      <c r="A275" s="85"/>
      <c r="B275" s="86" t="s">
        <v>55</v>
      </c>
      <c r="C275" s="30" t="s">
        <v>26</v>
      </c>
      <c r="D275" s="30">
        <v>82.2</v>
      </c>
      <c r="E275" s="30">
        <f>D275-G275</f>
        <v>82.2</v>
      </c>
      <c r="F275" s="30">
        <v>77.8</v>
      </c>
      <c r="G275" s="54"/>
    </row>
    <row r="276" spans="1:10" x14ac:dyDescent="0.2">
      <c r="A276" s="85"/>
      <c r="B276" s="88"/>
      <c r="C276" s="36" t="s">
        <v>19</v>
      </c>
      <c r="D276" s="36">
        <f>D275</f>
        <v>82.2</v>
      </c>
      <c r="E276" s="36">
        <f>D276-G276</f>
        <v>82.2</v>
      </c>
      <c r="F276" s="36">
        <f>F275</f>
        <v>77.8</v>
      </c>
      <c r="G276" s="67">
        <f>G275</f>
        <v>0</v>
      </c>
    </row>
    <row r="277" spans="1:10" x14ac:dyDescent="0.2">
      <c r="A277" s="85"/>
      <c r="B277" s="147" t="s">
        <v>20</v>
      </c>
      <c r="C277" s="148"/>
      <c r="D277" s="148"/>
      <c r="E277" s="148"/>
      <c r="F277" s="148"/>
      <c r="G277" s="149"/>
    </row>
    <row r="278" spans="1:10" x14ac:dyDescent="0.2">
      <c r="A278" s="85"/>
      <c r="B278" s="145" t="s">
        <v>57</v>
      </c>
      <c r="C278" s="45" t="s">
        <v>31</v>
      </c>
      <c r="D278" s="30">
        <v>479.3</v>
      </c>
      <c r="E278" s="30">
        <f>D278-G278</f>
        <v>430</v>
      </c>
      <c r="F278" s="30">
        <v>313.39999999999998</v>
      </c>
      <c r="G278" s="54">
        <v>49.3</v>
      </c>
    </row>
    <row r="279" spans="1:10" x14ac:dyDescent="0.2">
      <c r="A279" s="85"/>
      <c r="B279" s="146"/>
      <c r="C279" s="9" t="s">
        <v>97</v>
      </c>
      <c r="D279" s="30">
        <v>419</v>
      </c>
      <c r="E279" s="30">
        <f>D279-G279</f>
        <v>419</v>
      </c>
      <c r="F279" s="30">
        <v>409.5</v>
      </c>
      <c r="G279" s="54"/>
    </row>
    <row r="280" spans="1:10" x14ac:dyDescent="0.2">
      <c r="A280" s="85"/>
      <c r="B280" s="146"/>
      <c r="C280" s="36" t="s">
        <v>19</v>
      </c>
      <c r="D280" s="36">
        <f>D278+D279</f>
        <v>898.3</v>
      </c>
      <c r="E280" s="36">
        <f>D280-G280</f>
        <v>849</v>
      </c>
      <c r="F280" s="36">
        <f>F278+F279</f>
        <v>722.9</v>
      </c>
      <c r="G280" s="67">
        <f>G278+G279</f>
        <v>49.3</v>
      </c>
    </row>
    <row r="281" spans="1:10" x14ac:dyDescent="0.2">
      <c r="A281" s="143" t="s">
        <v>2</v>
      </c>
      <c r="B281" s="144"/>
      <c r="C281" s="144"/>
      <c r="D281" s="10">
        <f>D273+D276+D280</f>
        <v>981.69999999999993</v>
      </c>
      <c r="E281" s="10">
        <f>D281-G281</f>
        <v>932.4</v>
      </c>
      <c r="F281" s="10">
        <f>F273+F276+F280</f>
        <v>800.69999999999993</v>
      </c>
      <c r="G281" s="23">
        <f>G273+G276+G280</f>
        <v>49.3</v>
      </c>
    </row>
    <row r="282" spans="1:10" x14ac:dyDescent="0.2">
      <c r="A282" s="140" t="s">
        <v>46</v>
      </c>
      <c r="B282" s="125" t="s">
        <v>70</v>
      </c>
      <c r="C282" s="96"/>
      <c r="D282" s="96"/>
      <c r="E282" s="96"/>
      <c r="F282" s="96"/>
      <c r="G282" s="99"/>
      <c r="J282" t="s">
        <v>74</v>
      </c>
    </row>
    <row r="283" spans="1:10" x14ac:dyDescent="0.2">
      <c r="A283" s="141"/>
      <c r="B283" s="137" t="s">
        <v>58</v>
      </c>
      <c r="C283" s="9" t="s">
        <v>47</v>
      </c>
      <c r="D283" s="9">
        <v>227.7</v>
      </c>
      <c r="E283" s="9">
        <f>D283-G283</f>
        <v>227.7</v>
      </c>
      <c r="F283" s="30">
        <v>155.6</v>
      </c>
      <c r="G283" s="63"/>
    </row>
    <row r="284" spans="1:10" ht="13.5" thickBot="1" x14ac:dyDescent="0.25">
      <c r="A284" s="142"/>
      <c r="B284" s="138"/>
      <c r="C284" s="13" t="s">
        <v>19</v>
      </c>
      <c r="D284" s="13">
        <f>D283</f>
        <v>227.7</v>
      </c>
      <c r="E284" s="13">
        <f>D284-G284</f>
        <v>227.7</v>
      </c>
      <c r="F284" s="36">
        <f>F283</f>
        <v>155.6</v>
      </c>
      <c r="G284" s="64">
        <f>G283</f>
        <v>0</v>
      </c>
    </row>
    <row r="285" spans="1:10" ht="13.5" thickBot="1" x14ac:dyDescent="0.25">
      <c r="A285" s="133" t="s">
        <v>32</v>
      </c>
      <c r="B285" s="134"/>
      <c r="C285" s="134"/>
      <c r="D285" s="40">
        <f>D48+D54+D63+D71+D80+D89+D98+D107+D116+D125+D134+D143+D152+D156+D160+D168+D175+D179+D186+D190+D198+D203+D207+D211+D215+D219+D223+D230+D238+D246+D251+D259+D263+D270+D281+D284</f>
        <v>9641.3000000000011</v>
      </c>
      <c r="E285" s="37">
        <f>E48+E54+E63+E71+E80+E89+E98+E107+E116+E125+E134+E143+E152+E156+E160+E168+E175+E179+E186+E190+E198+E203+E207+E211+E215+E219+E223+E230+E238+E246+E251+E259+E263+E270+E281+E284</f>
        <v>9591.1</v>
      </c>
      <c r="F285" s="37">
        <f>F48+F54+F63+F71+F80+F89+F98+F107+F116+F125+F134+F143+F152+F156+F160+F168+F175+F179+F186+F190+F198+F203+F207+F211+F215+F219+F223+F230+F238+F246+F251+F259+F263+F270+F281+F284</f>
        <v>7863.2000000000007</v>
      </c>
      <c r="G285" s="15">
        <f>G48+G54+G63+G71+G80+G89+G98+G107+G116+G125+G134+G143+G152+G156+G160+G168+G175+G179+G186+G190+G198+G203+G207+G211+G215+G219+G223+G230+G238+G246+G251+G259+G263+G270+G281+G284</f>
        <v>50.199999999999996</v>
      </c>
    </row>
    <row r="286" spans="1:10" x14ac:dyDescent="0.2">
      <c r="A286" s="135" t="s">
        <v>33</v>
      </c>
      <c r="B286" s="136"/>
      <c r="C286" s="136"/>
      <c r="D286" s="44">
        <f>D37+D43+D47+D54+D63+D71+D80+D89+D98+D107+D116+D125+D134+D143+D152+D156+D160+D168+D175+D182+D193+D226+D233+D241+D254+D266+D272+D276+D284</f>
        <v>2830.4999999999991</v>
      </c>
      <c r="E286" s="44">
        <f>E37+E43+E47+E54+E63+E71+E80+E89+E98+E107+E116+E125+E134+E143+E152+E156+E160+E168+E175+E182+E193+E226+E233+E241+E254+E266+E272+E276+E284</f>
        <v>2830.4999999999991</v>
      </c>
      <c r="F286" s="44">
        <f>F37+F43+F47+F54+F63+F71+F80+F89+F98+F107+F116+F125+F134+F143+F152+F156+F160+F168+F175+F182+F193+F226+F233+F241+F254+F266+F272+F276+F284</f>
        <v>1471.6</v>
      </c>
      <c r="G286" s="68">
        <f>G37+G43+G47+G54+G63+G71+G80+G89+G98+G107+G116+G125+G134+G143+G152+G156+G160+G168+G175+G182+G193+G226+G233+G241+G254+G266+G272+G276+G284</f>
        <v>0</v>
      </c>
    </row>
    <row r="287" spans="1:10" x14ac:dyDescent="0.2">
      <c r="A287" s="139" t="s">
        <v>97</v>
      </c>
      <c r="B287" s="119"/>
      <c r="C287" s="119"/>
      <c r="D287" s="31">
        <f>D40+D178+D185+D189+D197+D202+D206+D210+D214+D218+D222+D229+D237+D245+D250+D258+D262+D269+D279</f>
        <v>6331.5</v>
      </c>
      <c r="E287" s="31">
        <f>E40+E178+E185+E189+E197+E202+E206+E210+E214+E218+E222+E229+E237+E245+E250+E258+E262+E269+E279</f>
        <v>6330.5999999999995</v>
      </c>
      <c r="F287" s="31">
        <f>F40+F178+F185+F189+F197+F202+F206+F210+F214+F218+F222+F229+F237+F245+F250+F258+F262+F269+F279</f>
        <v>6078.2</v>
      </c>
      <c r="G287" s="23">
        <f>G40+G178+G185+G189+G197+G202+G206+G210+G214+G218+G222+G229+G237+G245+G250+G258+G262+G269+G279</f>
        <v>0.9</v>
      </c>
    </row>
    <row r="288" spans="1:10" ht="13.5" thickBot="1" x14ac:dyDescent="0.25">
      <c r="A288" s="131" t="s">
        <v>34</v>
      </c>
      <c r="B288" s="132"/>
      <c r="C288" s="132"/>
      <c r="D288" s="24">
        <f>D278</f>
        <v>479.3</v>
      </c>
      <c r="E288" s="24">
        <f>E278</f>
        <v>430</v>
      </c>
      <c r="F288" s="24">
        <f>F278</f>
        <v>313.39999999999998</v>
      </c>
      <c r="G288" s="25">
        <f>G278</f>
        <v>49.3</v>
      </c>
    </row>
  </sheetData>
  <mergeCells count="210">
    <mergeCell ref="A80:C80"/>
    <mergeCell ref="B123:B124"/>
    <mergeCell ref="A125:C125"/>
    <mergeCell ref="B127:B128"/>
    <mergeCell ref="B122:G122"/>
    <mergeCell ref="A117:A124"/>
    <mergeCell ref="B117:G117"/>
    <mergeCell ref="A126:A133"/>
    <mergeCell ref="B131:G131"/>
    <mergeCell ref="B126:G126"/>
    <mergeCell ref="B100:B101"/>
    <mergeCell ref="B113:G113"/>
    <mergeCell ref="B114:B115"/>
    <mergeCell ref="B86:G86"/>
    <mergeCell ref="B82:B83"/>
    <mergeCell ref="A98:C98"/>
    <mergeCell ref="A89:C89"/>
    <mergeCell ref="A81:A88"/>
    <mergeCell ref="A90:A97"/>
    <mergeCell ref="B95:G95"/>
    <mergeCell ref="B81:G81"/>
    <mergeCell ref="B90:G90"/>
    <mergeCell ref="B87:B88"/>
    <mergeCell ref="B109:B110"/>
    <mergeCell ref="A72:A79"/>
    <mergeCell ref="B41:G41"/>
    <mergeCell ref="B69:B70"/>
    <mergeCell ref="A71:C71"/>
    <mergeCell ref="B65:B67"/>
    <mergeCell ref="B73:B74"/>
    <mergeCell ref="A15:A43"/>
    <mergeCell ref="B77:G77"/>
    <mergeCell ref="E9:G9"/>
    <mergeCell ref="B45:B47"/>
    <mergeCell ref="B60:G60"/>
    <mergeCell ref="B27:B28"/>
    <mergeCell ref="B38:G38"/>
    <mergeCell ref="B29:B31"/>
    <mergeCell ref="A219:C219"/>
    <mergeCell ref="B217:B218"/>
    <mergeCell ref="B216:G216"/>
    <mergeCell ref="A169:A174"/>
    <mergeCell ref="A204:A206"/>
    <mergeCell ref="A207:C207"/>
    <mergeCell ref="B204:G204"/>
    <mergeCell ref="A216:A218"/>
    <mergeCell ref="B183:G183"/>
    <mergeCell ref="B181:B182"/>
    <mergeCell ref="A187:A189"/>
    <mergeCell ref="A186:C186"/>
    <mergeCell ref="B188:B189"/>
    <mergeCell ref="B187:G187"/>
    <mergeCell ref="B172:G172"/>
    <mergeCell ref="B184:B185"/>
    <mergeCell ref="A179:C179"/>
    <mergeCell ref="B176:G176"/>
    <mergeCell ref="A176:A178"/>
    <mergeCell ref="A175:C175"/>
    <mergeCell ref="A190:C190"/>
    <mergeCell ref="B205:B206"/>
    <mergeCell ref="B209:B210"/>
    <mergeCell ref="B213:B214"/>
    <mergeCell ref="B136:B137"/>
    <mergeCell ref="A152:C152"/>
    <mergeCell ref="A160:C160"/>
    <mergeCell ref="B140:G140"/>
    <mergeCell ref="B149:G149"/>
    <mergeCell ref="B157:G157"/>
    <mergeCell ref="B153:G153"/>
    <mergeCell ref="B154:B155"/>
    <mergeCell ref="A156:C156"/>
    <mergeCell ref="B145:B146"/>
    <mergeCell ref="B141:B142"/>
    <mergeCell ref="B158:B159"/>
    <mergeCell ref="B208:G208"/>
    <mergeCell ref="A211:C211"/>
    <mergeCell ref="A230:C230"/>
    <mergeCell ref="B61:B62"/>
    <mergeCell ref="A63:C63"/>
    <mergeCell ref="B150:B151"/>
    <mergeCell ref="B132:B133"/>
    <mergeCell ref="A135:A142"/>
    <mergeCell ref="A143:C143"/>
    <mergeCell ref="B144:G144"/>
    <mergeCell ref="A208:A210"/>
    <mergeCell ref="B180:G180"/>
    <mergeCell ref="A180:A185"/>
    <mergeCell ref="B170:B171"/>
    <mergeCell ref="A157:A159"/>
    <mergeCell ref="B164:G164"/>
    <mergeCell ref="B161:G161"/>
    <mergeCell ref="B169:G169"/>
    <mergeCell ref="B91:B92"/>
    <mergeCell ref="B173:B174"/>
    <mergeCell ref="B165:B167"/>
    <mergeCell ref="A134:C134"/>
    <mergeCell ref="A144:A151"/>
    <mergeCell ref="B135:G135"/>
    <mergeCell ref="A288:C288"/>
    <mergeCell ref="A285:C285"/>
    <mergeCell ref="A286:C286"/>
    <mergeCell ref="B283:B284"/>
    <mergeCell ref="A287:C287"/>
    <mergeCell ref="A282:A284"/>
    <mergeCell ref="B282:G282"/>
    <mergeCell ref="A281:C281"/>
    <mergeCell ref="B278:B280"/>
    <mergeCell ref="A271:A280"/>
    <mergeCell ref="B272:B273"/>
    <mergeCell ref="B277:G277"/>
    <mergeCell ref="B274:G274"/>
    <mergeCell ref="B275:B276"/>
    <mergeCell ref="B271:G271"/>
    <mergeCell ref="A270:C270"/>
    <mergeCell ref="B256:B258"/>
    <mergeCell ref="B261:B262"/>
    <mergeCell ref="A252:A258"/>
    <mergeCell ref="B268:B269"/>
    <mergeCell ref="B253:B254"/>
    <mergeCell ref="B265:B266"/>
    <mergeCell ref="B247:G247"/>
    <mergeCell ref="B248:B250"/>
    <mergeCell ref="A251:C251"/>
    <mergeCell ref="B255:G255"/>
    <mergeCell ref="A264:A269"/>
    <mergeCell ref="A260:A262"/>
    <mergeCell ref="A259:C259"/>
    <mergeCell ref="A263:C263"/>
    <mergeCell ref="A247:A250"/>
    <mergeCell ref="B260:G260"/>
    <mergeCell ref="B252:G252"/>
    <mergeCell ref="B267:G267"/>
    <mergeCell ref="B264:G264"/>
    <mergeCell ref="A223:C223"/>
    <mergeCell ref="A220:A222"/>
    <mergeCell ref="B221:B222"/>
    <mergeCell ref="B228:B229"/>
    <mergeCell ref="B220:G220"/>
    <mergeCell ref="A153:A155"/>
    <mergeCell ref="A168:C168"/>
    <mergeCell ref="B162:B163"/>
    <mergeCell ref="A161:A167"/>
    <mergeCell ref="B224:G224"/>
    <mergeCell ref="B225:B226"/>
    <mergeCell ref="B194:G194"/>
    <mergeCell ref="B200:B202"/>
    <mergeCell ref="B212:G212"/>
    <mergeCell ref="A191:A197"/>
    <mergeCell ref="B191:G191"/>
    <mergeCell ref="B195:B197"/>
    <mergeCell ref="A203:C203"/>
    <mergeCell ref="A198:C198"/>
    <mergeCell ref="B199:G199"/>
    <mergeCell ref="B192:B193"/>
    <mergeCell ref="A212:A214"/>
    <mergeCell ref="A215:C215"/>
    <mergeCell ref="A199:A202"/>
    <mergeCell ref="B242:G242"/>
    <mergeCell ref="B239:G239"/>
    <mergeCell ref="A246:C246"/>
    <mergeCell ref="A239:A245"/>
    <mergeCell ref="B240:B241"/>
    <mergeCell ref="B243:B245"/>
    <mergeCell ref="A238:C238"/>
    <mergeCell ref="B227:G227"/>
    <mergeCell ref="A224:A229"/>
    <mergeCell ref="B235:B237"/>
    <mergeCell ref="B231:G231"/>
    <mergeCell ref="A231:A237"/>
    <mergeCell ref="B234:G234"/>
    <mergeCell ref="B232:B233"/>
    <mergeCell ref="A99:A106"/>
    <mergeCell ref="B105:B106"/>
    <mergeCell ref="B108:G108"/>
    <mergeCell ref="B104:G104"/>
    <mergeCell ref="B99:G99"/>
    <mergeCell ref="A107:C107"/>
    <mergeCell ref="A108:A115"/>
    <mergeCell ref="B118:B119"/>
    <mergeCell ref="B8:B13"/>
    <mergeCell ref="B49:G49"/>
    <mergeCell ref="D8:G8"/>
    <mergeCell ref="B44:G44"/>
    <mergeCell ref="B50:B53"/>
    <mergeCell ref="B55:G55"/>
    <mergeCell ref="A116:C116"/>
    <mergeCell ref="B96:B97"/>
    <mergeCell ref="B78:B79"/>
    <mergeCell ref="B72:G72"/>
    <mergeCell ref="B42:B43"/>
    <mergeCell ref="B64:G64"/>
    <mergeCell ref="E10:F10"/>
    <mergeCell ref="C8:C13"/>
    <mergeCell ref="G10:G13"/>
    <mergeCell ref="A48:C48"/>
    <mergeCell ref="D1:G4"/>
    <mergeCell ref="F7:G7"/>
    <mergeCell ref="A54:C54"/>
    <mergeCell ref="B68:G68"/>
    <mergeCell ref="A49:A53"/>
    <mergeCell ref="A8:A13"/>
    <mergeCell ref="E11:E13"/>
    <mergeCell ref="B16:B25"/>
    <mergeCell ref="A64:A70"/>
    <mergeCell ref="B39:B40"/>
    <mergeCell ref="B33:B36"/>
    <mergeCell ref="B15:G15"/>
    <mergeCell ref="F11:F13"/>
    <mergeCell ref="D9:D13"/>
    <mergeCell ref="A55:A62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2019-11-14T13:43:39Z</cp:lastPrinted>
  <dcterms:created xsi:type="dcterms:W3CDTF">2011-01-18T17:32:02Z</dcterms:created>
  <dcterms:modified xsi:type="dcterms:W3CDTF">2019-11-14T13:44:18Z</dcterms:modified>
</cp:coreProperties>
</file>