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Lapkritis 11-27\Projektai\"/>
    </mc:Choice>
  </mc:AlternateContent>
  <xr:revisionPtr revIDLastSave="0" documentId="8_{6362AB66-747F-4BE2-BBC3-C4F59C4D500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4 priedas" sheetId="4" r:id="rId1"/>
  </sheets>
  <definedNames>
    <definedName name="_xlnm.Print_Titles" localSheetId="0">'4 priedas'!$9:$13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5" i="4" l="1"/>
  <c r="E175" i="4"/>
  <c r="C175" i="4"/>
  <c r="F153" i="4"/>
  <c r="E153" i="4"/>
  <c r="C153" i="4"/>
  <c r="D157" i="4"/>
  <c r="D175" i="4" l="1"/>
  <c r="F178" i="4"/>
  <c r="E178" i="4"/>
  <c r="C178" i="4"/>
  <c r="F278" i="4"/>
  <c r="E278" i="4"/>
  <c r="C278" i="4"/>
  <c r="D182" i="4"/>
  <c r="D309" i="4" l="1"/>
  <c r="F351" i="4" l="1"/>
  <c r="E351" i="4"/>
  <c r="C351" i="4"/>
  <c r="F348" i="4"/>
  <c r="E348" i="4"/>
  <c r="C348" i="4"/>
  <c r="D349" i="4"/>
  <c r="D348" i="4" l="1"/>
  <c r="C315" i="4"/>
  <c r="E276" i="4"/>
  <c r="E377" i="4" s="1"/>
  <c r="D358" i="4" l="1"/>
  <c r="D16" i="4" l="1"/>
  <c r="E286" i="4" l="1"/>
  <c r="F286" i="4"/>
  <c r="C286" i="4"/>
  <c r="C47" i="4" l="1"/>
  <c r="E334" i="4" l="1"/>
  <c r="D61" i="4"/>
  <c r="F366" i="4" l="1"/>
  <c r="E366" i="4"/>
  <c r="C366" i="4"/>
  <c r="C354" i="4"/>
  <c r="D356" i="4"/>
  <c r="C276" i="4" l="1"/>
  <c r="C377" i="4" s="1"/>
  <c r="D276" i="4" l="1"/>
  <c r="F173" i="4"/>
  <c r="E173" i="4"/>
  <c r="C173" i="4"/>
  <c r="D155" i="4"/>
  <c r="F273" i="4"/>
  <c r="E273" i="4"/>
  <c r="C273" i="4"/>
  <c r="D278" i="4" s="1"/>
  <c r="D196" i="4"/>
  <c r="F195" i="4"/>
  <c r="E195" i="4"/>
  <c r="C195" i="4"/>
  <c r="F377" i="4"/>
  <c r="D377" i="4" s="1"/>
  <c r="D180" i="4"/>
  <c r="D181" i="4"/>
  <c r="D214" i="4"/>
  <c r="F176" i="4"/>
  <c r="E176" i="4"/>
  <c r="C176" i="4"/>
  <c r="F167" i="4"/>
  <c r="E167" i="4"/>
  <c r="C167" i="4"/>
  <c r="D170" i="4"/>
  <c r="F118" i="4"/>
  <c r="F174" i="4"/>
  <c r="C174" i="4"/>
  <c r="F331" i="4"/>
  <c r="F352" i="4"/>
  <c r="F365" i="4"/>
  <c r="E118" i="4"/>
  <c r="E174" i="4"/>
  <c r="E331" i="4"/>
  <c r="E352" i="4"/>
  <c r="E365" i="4"/>
  <c r="C118" i="4"/>
  <c r="C331" i="4"/>
  <c r="C352" i="4"/>
  <c r="C365" i="4"/>
  <c r="F342" i="4"/>
  <c r="F332" i="4"/>
  <c r="E342" i="4"/>
  <c r="E332" i="4"/>
  <c r="C342" i="4"/>
  <c r="D342" i="4" s="1"/>
  <c r="C332" i="4"/>
  <c r="D332" i="4" s="1"/>
  <c r="F325" i="4"/>
  <c r="F329" i="4" s="1"/>
  <c r="E325" i="4"/>
  <c r="E329" i="4" s="1"/>
  <c r="C325" i="4"/>
  <c r="D327" i="4"/>
  <c r="F15" i="4"/>
  <c r="C15" i="4"/>
  <c r="F23" i="4"/>
  <c r="F27" i="4"/>
  <c r="F35" i="4"/>
  <c r="F39" i="4"/>
  <c r="C39" i="4"/>
  <c r="F47" i="4"/>
  <c r="F51" i="4"/>
  <c r="F59" i="4"/>
  <c r="F19" i="4"/>
  <c r="F31" i="4"/>
  <c r="C31" i="4"/>
  <c r="F43" i="4"/>
  <c r="F55" i="4"/>
  <c r="F63" i="4"/>
  <c r="F66" i="4"/>
  <c r="F68" i="4"/>
  <c r="F70" i="4"/>
  <c r="F72" i="4"/>
  <c r="F74" i="4"/>
  <c r="F76" i="4"/>
  <c r="F78" i="4"/>
  <c r="F80" i="4"/>
  <c r="F82" i="4"/>
  <c r="F84" i="4"/>
  <c r="F86" i="4"/>
  <c r="F88" i="4"/>
  <c r="F90" i="4"/>
  <c r="F92" i="4"/>
  <c r="F94" i="4"/>
  <c r="F96" i="4"/>
  <c r="F98" i="4"/>
  <c r="F100" i="4"/>
  <c r="C100" i="4"/>
  <c r="F102" i="4"/>
  <c r="F104" i="4"/>
  <c r="F106" i="4"/>
  <c r="C106" i="4"/>
  <c r="F108" i="4"/>
  <c r="F110" i="4"/>
  <c r="C110" i="4"/>
  <c r="F112" i="4"/>
  <c r="F114" i="4"/>
  <c r="F121" i="4"/>
  <c r="F124" i="4"/>
  <c r="F127" i="4"/>
  <c r="C127" i="4"/>
  <c r="F129" i="4"/>
  <c r="F131" i="4"/>
  <c r="F133" i="4"/>
  <c r="F135" i="4"/>
  <c r="F137" i="4"/>
  <c r="F139" i="4"/>
  <c r="F141" i="4"/>
  <c r="F143" i="4"/>
  <c r="C143" i="4"/>
  <c r="F145" i="4"/>
  <c r="C145" i="4"/>
  <c r="F147" i="4"/>
  <c r="F149" i="4"/>
  <c r="C149" i="4"/>
  <c r="F159" i="4"/>
  <c r="F163" i="4"/>
  <c r="F183" i="4"/>
  <c r="F185" i="4"/>
  <c r="C185" i="4"/>
  <c r="F187" i="4"/>
  <c r="F215" i="4"/>
  <c r="F247" i="4"/>
  <c r="F263" i="4"/>
  <c r="F243" i="4"/>
  <c r="F251" i="4"/>
  <c r="F267" i="4"/>
  <c r="C267" i="4"/>
  <c r="F189" i="4"/>
  <c r="F191" i="4"/>
  <c r="F193" i="4"/>
  <c r="F197" i="4"/>
  <c r="C197" i="4"/>
  <c r="F199" i="4"/>
  <c r="F203" i="4"/>
  <c r="F207" i="4"/>
  <c r="C207" i="4"/>
  <c r="F211" i="4"/>
  <c r="C211" i="4"/>
  <c r="F219" i="4"/>
  <c r="C219" i="4"/>
  <c r="F223" i="4"/>
  <c r="C223" i="4"/>
  <c r="F227" i="4"/>
  <c r="C227" i="4"/>
  <c r="F231" i="4"/>
  <c r="F235" i="4"/>
  <c r="F239" i="4"/>
  <c r="C239" i="4"/>
  <c r="C247" i="4"/>
  <c r="F255" i="4"/>
  <c r="F259" i="4"/>
  <c r="C259" i="4"/>
  <c r="F280" i="4"/>
  <c r="F305" i="4"/>
  <c r="F308" i="4"/>
  <c r="F282" i="4"/>
  <c r="F296" i="4"/>
  <c r="F298" i="4"/>
  <c r="F302" i="4"/>
  <c r="F290" i="4"/>
  <c r="F284" i="4"/>
  <c r="F288" i="4"/>
  <c r="F292" i="4"/>
  <c r="C292" i="4"/>
  <c r="F294" i="4"/>
  <c r="C298" i="4"/>
  <c r="D298" i="4" s="1"/>
  <c r="F300" i="4"/>
  <c r="F311" i="4"/>
  <c r="F318" i="4"/>
  <c r="F321" i="4" s="1"/>
  <c r="F334" i="4"/>
  <c r="F339" i="4" s="1"/>
  <c r="C334" i="4"/>
  <c r="C339" i="4" s="1"/>
  <c r="F345" i="4"/>
  <c r="F350" i="4" s="1"/>
  <c r="F354" i="4"/>
  <c r="D354" i="4" s="1"/>
  <c r="F357" i="4"/>
  <c r="F361" i="4"/>
  <c r="E15" i="4"/>
  <c r="E19" i="4"/>
  <c r="E23" i="4"/>
  <c r="E27" i="4"/>
  <c r="E31" i="4"/>
  <c r="E35" i="4"/>
  <c r="E39" i="4"/>
  <c r="E43" i="4"/>
  <c r="E47" i="4"/>
  <c r="E51" i="4"/>
  <c r="E55" i="4"/>
  <c r="E59" i="4"/>
  <c r="E63" i="4"/>
  <c r="E11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0" i="4"/>
  <c r="E112" i="4"/>
  <c r="E121" i="4"/>
  <c r="E124" i="4"/>
  <c r="E149" i="4"/>
  <c r="E159" i="4"/>
  <c r="E127" i="4"/>
  <c r="E129" i="4"/>
  <c r="E131" i="4"/>
  <c r="E133" i="4"/>
  <c r="E135" i="4"/>
  <c r="E137" i="4"/>
  <c r="E139" i="4"/>
  <c r="E141" i="4"/>
  <c r="E143" i="4"/>
  <c r="E145" i="4"/>
  <c r="E147" i="4"/>
  <c r="E163" i="4"/>
  <c r="E199" i="4"/>
  <c r="E203" i="4"/>
  <c r="E207" i="4"/>
  <c r="E211" i="4"/>
  <c r="E215" i="4"/>
  <c r="E219" i="4"/>
  <c r="E223" i="4"/>
  <c r="E227" i="4"/>
  <c r="E231" i="4"/>
  <c r="E235" i="4"/>
  <c r="E247" i="4"/>
  <c r="E251" i="4"/>
  <c r="E255" i="4"/>
  <c r="E267" i="4"/>
  <c r="E183" i="4"/>
  <c r="E185" i="4"/>
  <c r="E187" i="4"/>
  <c r="E189" i="4"/>
  <c r="E191" i="4"/>
  <c r="E193" i="4"/>
  <c r="E197" i="4"/>
  <c r="E239" i="4"/>
  <c r="E243" i="4"/>
  <c r="E259" i="4"/>
  <c r="E263" i="4"/>
  <c r="E280" i="4"/>
  <c r="E292" i="4"/>
  <c r="E298" i="4"/>
  <c r="E302" i="4"/>
  <c r="E305" i="4"/>
  <c r="E308" i="4"/>
  <c r="E282" i="4"/>
  <c r="E284" i="4"/>
  <c r="E288" i="4"/>
  <c r="E290" i="4"/>
  <c r="E294" i="4"/>
  <c r="E296" i="4"/>
  <c r="E300" i="4"/>
  <c r="E311" i="4"/>
  <c r="E318" i="4"/>
  <c r="E321" i="4" s="1"/>
  <c r="E339" i="4"/>
  <c r="E345" i="4"/>
  <c r="E350" i="4" s="1"/>
  <c r="E354" i="4"/>
  <c r="E357" i="4"/>
  <c r="E361" i="4"/>
  <c r="C19" i="4"/>
  <c r="C23" i="4"/>
  <c r="C27" i="4"/>
  <c r="C35" i="4"/>
  <c r="C43" i="4"/>
  <c r="C51" i="4"/>
  <c r="C55" i="4"/>
  <c r="C59" i="4"/>
  <c r="C63" i="4"/>
  <c r="C114" i="4"/>
  <c r="C66" i="4"/>
  <c r="C68" i="4"/>
  <c r="C70" i="4"/>
  <c r="C72" i="4"/>
  <c r="C74" i="4"/>
  <c r="C76" i="4"/>
  <c r="D76" i="4" s="1"/>
  <c r="C78" i="4"/>
  <c r="D78" i="4" s="1"/>
  <c r="C80" i="4"/>
  <c r="C82" i="4"/>
  <c r="D82" i="4" s="1"/>
  <c r="C84" i="4"/>
  <c r="D84" i="4" s="1"/>
  <c r="C86" i="4"/>
  <c r="C88" i="4"/>
  <c r="C90" i="4"/>
  <c r="D90" i="4" s="1"/>
  <c r="C92" i="4"/>
  <c r="D92" i="4" s="1"/>
  <c r="C94" i="4"/>
  <c r="C96" i="4"/>
  <c r="C98" i="4"/>
  <c r="D98" i="4" s="1"/>
  <c r="C102" i="4"/>
  <c r="C104" i="4"/>
  <c r="C108" i="4"/>
  <c r="C112" i="4"/>
  <c r="C121" i="4"/>
  <c r="C124" i="4"/>
  <c r="C129" i="4"/>
  <c r="C131" i="4"/>
  <c r="C133" i="4"/>
  <c r="C135" i="4"/>
  <c r="C137" i="4"/>
  <c r="C139" i="4"/>
  <c r="C141" i="4"/>
  <c r="C147" i="4"/>
  <c r="C159" i="4"/>
  <c r="C163" i="4"/>
  <c r="C183" i="4"/>
  <c r="C199" i="4"/>
  <c r="C203" i="4"/>
  <c r="C215" i="4"/>
  <c r="C231" i="4"/>
  <c r="C235" i="4"/>
  <c r="C243" i="4"/>
  <c r="C251" i="4"/>
  <c r="C193" i="4"/>
  <c r="D193" i="4" s="1"/>
  <c r="C255" i="4"/>
  <c r="C263" i="4"/>
  <c r="C187" i="4"/>
  <c r="C189" i="4"/>
  <c r="C191" i="4"/>
  <c r="C280" i="4"/>
  <c r="C282" i="4"/>
  <c r="C284" i="4"/>
  <c r="C296" i="4"/>
  <c r="C302" i="4"/>
  <c r="C305" i="4"/>
  <c r="C308" i="4"/>
  <c r="C288" i="4"/>
  <c r="C290" i="4"/>
  <c r="C294" i="4"/>
  <c r="C300" i="4"/>
  <c r="C311" i="4"/>
  <c r="C318" i="4"/>
  <c r="C321" i="4" s="1"/>
  <c r="C345" i="4"/>
  <c r="C350" i="4" s="1"/>
  <c r="C357" i="4"/>
  <c r="D357" i="4" s="1"/>
  <c r="C361" i="4"/>
  <c r="D379" i="4"/>
  <c r="D378" i="4"/>
  <c r="F343" i="4"/>
  <c r="F375" i="4" s="1"/>
  <c r="C343" i="4"/>
  <c r="C375" i="4" s="1"/>
  <c r="F323" i="4"/>
  <c r="F376" i="4" s="1"/>
  <c r="C323" i="4"/>
  <c r="C376" i="4" s="1"/>
  <c r="F341" i="4"/>
  <c r="F374" i="4" s="1"/>
  <c r="E341" i="4"/>
  <c r="E374" i="4" s="1"/>
  <c r="C341" i="4"/>
  <c r="C374" i="4" s="1"/>
  <c r="F274" i="4"/>
  <c r="F372" i="4" s="1"/>
  <c r="E274" i="4"/>
  <c r="E372" i="4" s="1"/>
  <c r="C274" i="4"/>
  <c r="C372" i="4" s="1"/>
  <c r="F119" i="4"/>
  <c r="F277" i="4"/>
  <c r="C277" i="4"/>
  <c r="F316" i="4"/>
  <c r="E119" i="4"/>
  <c r="E277" i="4"/>
  <c r="E316" i="4"/>
  <c r="C119" i="4"/>
  <c r="C316" i="4"/>
  <c r="D366" i="4"/>
  <c r="F275" i="4"/>
  <c r="F370" i="4" s="1"/>
  <c r="E275" i="4"/>
  <c r="E370" i="4" s="1"/>
  <c r="C275" i="4"/>
  <c r="C370" i="4" s="1"/>
  <c r="F117" i="4"/>
  <c r="F172" i="4"/>
  <c r="F315" i="4"/>
  <c r="F322" i="4"/>
  <c r="F330" i="4"/>
  <c r="F340" i="4"/>
  <c r="F364" i="4"/>
  <c r="C364" i="4"/>
  <c r="E117" i="4"/>
  <c r="E172" i="4"/>
  <c r="E330" i="4"/>
  <c r="E315" i="4"/>
  <c r="E364" i="4"/>
  <c r="E322" i="4"/>
  <c r="E340" i="4"/>
  <c r="C117" i="4"/>
  <c r="C172" i="4"/>
  <c r="C322" i="4"/>
  <c r="C330" i="4"/>
  <c r="C340" i="4"/>
  <c r="D362" i="4"/>
  <c r="D360" i="4"/>
  <c r="D359" i="4"/>
  <c r="D355" i="4"/>
  <c r="D347" i="4"/>
  <c r="D346" i="4"/>
  <c r="E343" i="4"/>
  <c r="E375" i="4" s="1"/>
  <c r="D338" i="4"/>
  <c r="D337" i="4"/>
  <c r="D336" i="4"/>
  <c r="D335" i="4"/>
  <c r="D328" i="4"/>
  <c r="D326" i="4"/>
  <c r="E323" i="4"/>
  <c r="D320" i="4"/>
  <c r="D319" i="4"/>
  <c r="D313" i="4"/>
  <c r="D312" i="4"/>
  <c r="D310" i="4"/>
  <c r="D307" i="4"/>
  <c r="D306" i="4"/>
  <c r="D304" i="4"/>
  <c r="D303" i="4"/>
  <c r="D301" i="4"/>
  <c r="D299" i="4"/>
  <c r="D297" i="4"/>
  <c r="D295" i="4"/>
  <c r="D293" i="4"/>
  <c r="D291" i="4"/>
  <c r="D289" i="4"/>
  <c r="D287" i="4"/>
  <c r="D285" i="4"/>
  <c r="D283" i="4"/>
  <c r="D281" i="4"/>
  <c r="D271" i="4"/>
  <c r="D270" i="4"/>
  <c r="D269" i="4"/>
  <c r="D268" i="4"/>
  <c r="D266" i="4"/>
  <c r="D265" i="4"/>
  <c r="D264" i="4"/>
  <c r="D262" i="4"/>
  <c r="D261" i="4"/>
  <c r="D260" i="4"/>
  <c r="D258" i="4"/>
  <c r="D257" i="4"/>
  <c r="D256" i="4"/>
  <c r="D254" i="4"/>
  <c r="D253" i="4"/>
  <c r="D252" i="4"/>
  <c r="D250" i="4"/>
  <c r="D249" i="4"/>
  <c r="D248" i="4"/>
  <c r="D246" i="4"/>
  <c r="D245" i="4"/>
  <c r="D244" i="4"/>
  <c r="D242" i="4"/>
  <c r="D241" i="4"/>
  <c r="D240" i="4"/>
  <c r="D238" i="4"/>
  <c r="D237" i="4"/>
  <c r="D236" i="4"/>
  <c r="D234" i="4"/>
  <c r="D233" i="4"/>
  <c r="D232" i="4"/>
  <c r="D230" i="4"/>
  <c r="D229" i="4"/>
  <c r="D228" i="4"/>
  <c r="D226" i="4"/>
  <c r="D225" i="4"/>
  <c r="D224" i="4"/>
  <c r="D222" i="4"/>
  <c r="D221" i="4"/>
  <c r="D220" i="4"/>
  <c r="D218" i="4"/>
  <c r="D217" i="4"/>
  <c r="D216" i="4"/>
  <c r="D213" i="4"/>
  <c r="D212" i="4"/>
  <c r="D210" i="4"/>
  <c r="D209" i="4"/>
  <c r="D208" i="4"/>
  <c r="D206" i="4"/>
  <c r="D205" i="4"/>
  <c r="D204" i="4"/>
  <c r="D202" i="4"/>
  <c r="D201" i="4"/>
  <c r="D200" i="4"/>
  <c r="D198" i="4"/>
  <c r="D194" i="4"/>
  <c r="D192" i="4"/>
  <c r="D190" i="4"/>
  <c r="D188" i="4"/>
  <c r="D186" i="4"/>
  <c r="D184" i="4"/>
  <c r="D179" i="4"/>
  <c r="D169" i="4"/>
  <c r="D168" i="4"/>
  <c r="D166" i="4"/>
  <c r="D165" i="4"/>
  <c r="D164" i="4"/>
  <c r="D162" i="4"/>
  <c r="D161" i="4"/>
  <c r="D160" i="4"/>
  <c r="D158" i="4"/>
  <c r="D156" i="4"/>
  <c r="D154" i="4"/>
  <c r="D152" i="4"/>
  <c r="D151" i="4"/>
  <c r="D150" i="4"/>
  <c r="D148" i="4"/>
  <c r="D146" i="4"/>
  <c r="D144" i="4"/>
  <c r="D142" i="4"/>
  <c r="D140" i="4"/>
  <c r="D138" i="4"/>
  <c r="D136" i="4"/>
  <c r="D134" i="4"/>
  <c r="D132" i="4"/>
  <c r="D130" i="4"/>
  <c r="D128" i="4"/>
  <c r="D126" i="4"/>
  <c r="D125" i="4"/>
  <c r="D123" i="4"/>
  <c r="D122" i="4"/>
  <c r="D115" i="4"/>
  <c r="D113" i="4"/>
  <c r="D111" i="4"/>
  <c r="D109" i="4"/>
  <c r="D107" i="4"/>
  <c r="D105" i="4"/>
  <c r="D103" i="4"/>
  <c r="D101" i="4"/>
  <c r="D99" i="4"/>
  <c r="D97" i="4"/>
  <c r="D95" i="4"/>
  <c r="D93" i="4"/>
  <c r="D91" i="4"/>
  <c r="D89" i="4"/>
  <c r="D87" i="4"/>
  <c r="D85" i="4"/>
  <c r="D83" i="4"/>
  <c r="D81" i="4"/>
  <c r="D79" i="4"/>
  <c r="D77" i="4"/>
  <c r="D75" i="4"/>
  <c r="D73" i="4"/>
  <c r="D71" i="4"/>
  <c r="D69" i="4"/>
  <c r="D67" i="4"/>
  <c r="D65" i="4"/>
  <c r="D64" i="4"/>
  <c r="D62" i="4"/>
  <c r="D60" i="4"/>
  <c r="D58" i="4"/>
  <c r="D57" i="4"/>
  <c r="D56" i="4"/>
  <c r="D54" i="4"/>
  <c r="D53" i="4"/>
  <c r="D52" i="4"/>
  <c r="D50" i="4"/>
  <c r="D49" i="4"/>
  <c r="D48" i="4"/>
  <c r="D46" i="4"/>
  <c r="D45" i="4"/>
  <c r="D44" i="4"/>
  <c r="D42" i="4"/>
  <c r="D41" i="4"/>
  <c r="D40" i="4"/>
  <c r="D38" i="4"/>
  <c r="D37" i="4"/>
  <c r="D36" i="4"/>
  <c r="D34" i="4"/>
  <c r="D33" i="4"/>
  <c r="D32" i="4"/>
  <c r="D30" i="4"/>
  <c r="D29" i="4"/>
  <c r="D28" i="4"/>
  <c r="D26" i="4"/>
  <c r="D25" i="4"/>
  <c r="D24" i="4"/>
  <c r="D22" i="4"/>
  <c r="D21" i="4"/>
  <c r="D20" i="4"/>
  <c r="D18" i="4"/>
  <c r="D17" i="4"/>
  <c r="D102" i="4" l="1"/>
  <c r="D187" i="4"/>
  <c r="D183" i="4"/>
  <c r="D121" i="4"/>
  <c r="D365" i="4"/>
  <c r="D167" i="4"/>
  <c r="D223" i="4"/>
  <c r="D251" i="4"/>
  <c r="D231" i="4"/>
  <c r="D211" i="4"/>
  <c r="D259" i="4"/>
  <c r="D35" i="4"/>
  <c r="D292" i="4"/>
  <c r="C369" i="4"/>
  <c r="D23" i="4"/>
  <c r="D239" i="4"/>
  <c r="D219" i="4"/>
  <c r="D215" i="4"/>
  <c r="D174" i="4"/>
  <c r="D173" i="4"/>
  <c r="D139" i="4"/>
  <c r="D290" i="4"/>
  <c r="D280" i="4"/>
  <c r="D137" i="4"/>
  <c r="D129" i="4"/>
  <c r="D131" i="4"/>
  <c r="D296" i="4"/>
  <c r="D191" i="4"/>
  <c r="D199" i="4"/>
  <c r="D104" i="4"/>
  <c r="D145" i="4"/>
  <c r="D106" i="4"/>
  <c r="D364" i="4"/>
  <c r="D282" i="4"/>
  <c r="D207" i="4"/>
  <c r="D147" i="4"/>
  <c r="D108" i="4"/>
  <c r="D88" i="4"/>
  <c r="D267" i="4"/>
  <c r="D100" i="4"/>
  <c r="D149" i="4"/>
  <c r="D110" i="4"/>
  <c r="D176" i="4"/>
  <c r="D189" i="4"/>
  <c r="D185" i="4"/>
  <c r="D55" i="4"/>
  <c r="D27" i="4"/>
  <c r="D343" i="4"/>
  <c r="D375" i="4"/>
  <c r="F171" i="4"/>
  <c r="D345" i="4"/>
  <c r="D294" i="4"/>
  <c r="D308" i="4"/>
  <c r="D96" i="4"/>
  <c r="D74" i="4"/>
  <c r="D66" i="4"/>
  <c r="D124" i="4"/>
  <c r="D322" i="4"/>
  <c r="D352" i="4"/>
  <c r="D334" i="4"/>
  <c r="C314" i="4"/>
  <c r="D302" i="4"/>
  <c r="D273" i="4"/>
  <c r="E171" i="4"/>
  <c r="D47" i="4"/>
  <c r="D43" i="4"/>
  <c r="D31" i="4"/>
  <c r="D19" i="4"/>
  <c r="D243" i="4"/>
  <c r="D80" i="4"/>
  <c r="D119" i="4"/>
  <c r="D316" i="4"/>
  <c r="D372" i="4"/>
  <c r="D341" i="4"/>
  <c r="D350" i="4"/>
  <c r="D135" i="4"/>
  <c r="D86" i="4"/>
  <c r="D284" i="4"/>
  <c r="D305" i="4"/>
  <c r="D321" i="4"/>
  <c r="C116" i="4"/>
  <c r="D263" i="4"/>
  <c r="D94" i="4"/>
  <c r="D275" i="4"/>
  <c r="D172" i="4"/>
  <c r="D159" i="4"/>
  <c r="D300" i="4"/>
  <c r="D286" i="4"/>
  <c r="D247" i="4"/>
  <c r="D143" i="4"/>
  <c r="D311" i="4"/>
  <c r="E116" i="4"/>
  <c r="F368" i="4"/>
  <c r="F371" i="4"/>
  <c r="D374" i="4"/>
  <c r="D70" i="4"/>
  <c r="D51" i="4"/>
  <c r="E363" i="4"/>
  <c r="F363" i="4"/>
  <c r="D325" i="4"/>
  <c r="D133" i="4"/>
  <c r="D72" i="4"/>
  <c r="E314" i="4"/>
  <c r="F314" i="4"/>
  <c r="D318" i="4"/>
  <c r="D340" i="4"/>
  <c r="D351" i="4"/>
  <c r="D315" i="4"/>
  <c r="E371" i="4"/>
  <c r="D288" i="4"/>
  <c r="D255" i="4"/>
  <c r="D235" i="4"/>
  <c r="D203" i="4"/>
  <c r="D141" i="4"/>
  <c r="D112" i="4"/>
  <c r="D68" i="4"/>
  <c r="D63" i="4"/>
  <c r="D197" i="4"/>
  <c r="F272" i="4"/>
  <c r="D163" i="4"/>
  <c r="D127" i="4"/>
  <c r="D114" i="4"/>
  <c r="D59" i="4"/>
  <c r="F116" i="4"/>
  <c r="D15" i="4"/>
  <c r="D118" i="4"/>
  <c r="F369" i="4"/>
  <c r="D195" i="4"/>
  <c r="D153" i="4"/>
  <c r="D376" i="4"/>
  <c r="D330" i="4"/>
  <c r="E373" i="4"/>
  <c r="E369" i="4"/>
  <c r="F373" i="4"/>
  <c r="D331" i="4"/>
  <c r="D227" i="4"/>
  <c r="E272" i="4"/>
  <c r="C272" i="4"/>
  <c r="C368" i="4"/>
  <c r="E368" i="4"/>
  <c r="D361" i="4"/>
  <c r="D339" i="4"/>
  <c r="D370" i="4"/>
  <c r="D117" i="4"/>
  <c r="D323" i="4"/>
  <c r="D178" i="4"/>
  <c r="C373" i="4"/>
  <c r="C371" i="4"/>
  <c r="D39" i="4"/>
  <c r="D277" i="4"/>
  <c r="C363" i="4"/>
  <c r="D274" i="4"/>
  <c r="C171" i="4"/>
  <c r="C329" i="4"/>
  <c r="D329" i="4" s="1"/>
  <c r="D171" i="4" l="1"/>
  <c r="D369" i="4"/>
  <c r="D373" i="4"/>
  <c r="D314" i="4"/>
  <c r="D371" i="4"/>
  <c r="D116" i="4"/>
  <c r="D363" i="4"/>
  <c r="D272" i="4"/>
  <c r="F367" i="4"/>
  <c r="F380" i="4" s="1"/>
  <c r="E367" i="4"/>
  <c r="E380" i="4" s="1"/>
  <c r="D368" i="4"/>
  <c r="C367" i="4"/>
  <c r="C380" i="4" l="1"/>
  <c r="D380" i="4" s="1"/>
  <c r="D367" i="4"/>
</calcChain>
</file>

<file path=xl/sharedStrings.xml><?xml version="1.0" encoding="utf-8"?>
<sst xmlns="http://schemas.openxmlformats.org/spreadsheetml/2006/main" count="381" uniqueCount="84">
  <si>
    <t>tūkst. Eur</t>
  </si>
  <si>
    <t>išlaidoms</t>
  </si>
  <si>
    <t>Iš viso</t>
  </si>
  <si>
    <t>Savivaldybės savarankiškosioms funkcijoms finansuoti (paskolos)</t>
  </si>
  <si>
    <t>Valstybinėms (perduotoms savivaldybėms) funkcijoms finansuoti</t>
  </si>
  <si>
    <t>Valstybės investicijų programa</t>
  </si>
  <si>
    <t>Teikiamoms paslaugoms finansuoti</t>
  </si>
  <si>
    <t>Socialinės paramos ir sveikatos skyrius, iš viso:</t>
  </si>
  <si>
    <t>Savivaldybės savarankiškosioms funkcijoms finansuoti</t>
  </si>
  <si>
    <t>Pasvalio miesto seniūnija, iš viso:</t>
  </si>
  <si>
    <t>Joniškėlio miesto seniūnija, iš viso:</t>
  </si>
  <si>
    <t>Pasvalio apylinkių seniūnija, iš viso:</t>
  </si>
  <si>
    <t>Joniškėlio apylinkių seniūnija, iš viso:</t>
  </si>
  <si>
    <t>Saločių seniūnija, iš viso:</t>
  </si>
  <si>
    <t>Vaškų seniūnija, iš viso:</t>
  </si>
  <si>
    <t>Krinčino seniūnija, iš viso:</t>
  </si>
  <si>
    <t>Pumpėnų seniūnija, iš viso:</t>
  </si>
  <si>
    <t>Pušaloto seniūnija, iš viso:</t>
  </si>
  <si>
    <t>Daujėnų seniūnija, iš viso:</t>
  </si>
  <si>
    <t>Namišių seniūnija, iš viso:</t>
  </si>
  <si>
    <t>Priešgaisrinė tarnyba, iš viso:</t>
  </si>
  <si>
    <t>Pasvalio Mariaus Katiliškio viešoji biblioteka, iš viso:</t>
  </si>
  <si>
    <t>Pasvalio krašto muziejus, iš viso:</t>
  </si>
  <si>
    <t>Pasvalio kultūros centras, iš viso:</t>
  </si>
  <si>
    <t>Grūžių vaikų globos namai, iš viso:</t>
  </si>
  <si>
    <t>Švietimo pagalbos tarnyba, iš viso:</t>
  </si>
  <si>
    <t>Pasvalio Petro Vileišio gimnazija, iš viso:</t>
  </si>
  <si>
    <t>Pumpėnų gimnazija, iš viso:</t>
  </si>
  <si>
    <t>Saločių Antano Poškos pagrindinė mokykla, iš viso:</t>
  </si>
  <si>
    <t>Pasvalio Lėvens pagrindinė mokykla, iš viso:</t>
  </si>
  <si>
    <t>Daujėnų pagrindinė mokykla, iš viso:</t>
  </si>
  <si>
    <t>Pasvalio lopšelis-darželis "Liepaitė", iš viso:</t>
  </si>
  <si>
    <t>Pasvalio lopšelis-darželis "Žilvitis", iš viso:</t>
  </si>
  <si>
    <t>Pasvalio muzikos mokykla, iš viso:</t>
  </si>
  <si>
    <t>Speciali tikslinė dotacija įstaigai išlaikyti</t>
  </si>
  <si>
    <t>Pasvalio visuomenės sveikatos biuras, iš viso:</t>
  </si>
  <si>
    <t>Savivaldybės Kontrolės ir audito tarnyba, iš viso:</t>
  </si>
  <si>
    <t>Pasvalio rajono savivaldybės tarybos</t>
  </si>
  <si>
    <t>4 priedas</t>
  </si>
  <si>
    <t xml:space="preserve">ASIGNAVIMAI PAGAL PROGRAMAS </t>
  </si>
  <si>
    <t>Eil.
Nr.</t>
  </si>
  <si>
    <t>Programos pavadinimas ir asignavimų valdytojai</t>
  </si>
  <si>
    <t>Asignavimai</t>
  </si>
  <si>
    <t>iš jų:</t>
  </si>
  <si>
    <t>turtui
įsigyti</t>
  </si>
  <si>
    <t>iš jų darbo
užmokesčiui</t>
  </si>
  <si>
    <t>01. SAVIVALDYBĖS FUNKCIJŲ ĮGYVENDINIMO IR VALDYMO PROGRAMA</t>
  </si>
  <si>
    <t>Pasvalio rajono savivaldybės administracija, iš viso:</t>
  </si>
  <si>
    <t>Pasvalio rajono sutrikusio intelekto žmonių 
užimtumo centras "Viltis", iš viso:</t>
  </si>
  <si>
    <t>Joniškėlio Gabrielės Petkevičaitės-Bitės gimnazija, iš viso:</t>
  </si>
  <si>
    <t>Vaškų gimnazija, iš viso:</t>
  </si>
  <si>
    <t>Saločių Antano Poškos vidurinė mokykla, iš viso:</t>
  </si>
  <si>
    <t>Pasvalio Svalios pagrindinė mokykla</t>
  </si>
  <si>
    <t>Krinčino Antano Vienažindžio pagrindinė mokykla, iš viso:</t>
  </si>
  <si>
    <t>Pajiešmenių pagrindinė mokykla, iš viso:</t>
  </si>
  <si>
    <t>Narteikių mokykla-darželis Linelis", iš viso:</t>
  </si>
  <si>
    <t>Pasvalio lopšelis - darželis "Eglutė", iš viso:</t>
  </si>
  <si>
    <t>Pasvalio sporto mokykla, iš viso:</t>
  </si>
  <si>
    <t xml:space="preserve">                                               Iš viso programai, iš jų:</t>
  </si>
  <si>
    <t>Valstybinėms(perduotoms savivaldybėms) funkcijoms finansuoti</t>
  </si>
  <si>
    <t>Teikiamoms paslaugoms  finansuoti</t>
  </si>
  <si>
    <t>02. SOCIALINĖS PARAMOS POLITIKOS ĮGYVENDINIMO PROGRAMA</t>
  </si>
  <si>
    <t xml:space="preserve">                                                          Iš viso programai, iš jų:</t>
  </si>
  <si>
    <t>03. UGDYMO PROCESO IR KOKYBIŠKOS UGDYMOSI APLINKOS UŽTIKRINIMO PROGRAMA</t>
  </si>
  <si>
    <t>04. KULTŪROS PROGRAMA</t>
  </si>
  <si>
    <t>05. INFRASTRUKTŪROS OBJEKTŲ PRIEŽIŪROS IR PLĖTROS PROGRAMA</t>
  </si>
  <si>
    <t xml:space="preserve">Kelių priežiūros ir plėtros programa </t>
  </si>
  <si>
    <t>06. APLINKOS APSAUGOS IR ŽEMĖS ŪKIO PLĖTROS PROGRAMA</t>
  </si>
  <si>
    <t>07. INVESTICIJŲ IR VERSLO RĖMIMO PROGRAMA</t>
  </si>
  <si>
    <t>09. SVEIKATOS APSAUGOS POLITIKOS ĮGYVENDINIMO IR SPORTO PROGRAMA</t>
  </si>
  <si>
    <t>IŠ VISO PAGAL PROGRAMAS, IŠ JŲ :</t>
  </si>
  <si>
    <t>ADMINISTRACIJOS DIREKTORIAUS REZERVAS</t>
  </si>
  <si>
    <t>ILGALAIKIŲ PASKOLŲ GRĄŽINIMAS</t>
  </si>
  <si>
    <t>IŠ VISO</t>
  </si>
  <si>
    <t>08. BENDRUOMENINĖS VEIKLOS IR JAUNIMO RĖMIMO PROGRAMA</t>
  </si>
  <si>
    <t>Neformaliam vaikų švietimui</t>
  </si>
  <si>
    <t>Projektų, finansuojamų iš ES lėšų, vykdymui</t>
  </si>
  <si>
    <t>Pasvalio Svalios progimnazija, iš viso:</t>
  </si>
  <si>
    <t>Pasvalio socialinių paslaugų centras, iš viso:</t>
  </si>
  <si>
    <t>Mokymo lėšoms finansuoti</t>
  </si>
  <si>
    <t>Mokymo  lėšoms finansuoti</t>
  </si>
  <si>
    <t>Pasvalio "Riešuto" mokykla, iš viso:</t>
  </si>
  <si>
    <t>2019 m.lapkričio   d. sprendimo Nr. T1-</t>
  </si>
  <si>
    <t>Narteikių mokykla-darželis "Linelis", 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</si>
</sst>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8"/>
      <name val="Arial"/>
      <charset val="186"/>
    </font>
    <font>
      <sz val="10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6" fillId="2" borderId="1" xfId="0" applyFont="1" applyFill="1" applyBorder="1"/>
    <xf numFmtId="0" fontId="7" fillId="2" borderId="2" xfId="0" applyFont="1" applyFill="1" applyBorder="1"/>
    <xf numFmtId="0" fontId="7" fillId="0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6" fillId="2" borderId="6" xfId="0" applyFont="1" applyFill="1" applyBorder="1"/>
    <xf numFmtId="0" fontId="7" fillId="2" borderId="7" xfId="0" applyFont="1" applyFill="1" applyBorder="1"/>
    <xf numFmtId="0" fontId="6" fillId="0" borderId="1" xfId="0" applyFont="1" applyFill="1" applyBorder="1"/>
    <xf numFmtId="0" fontId="6" fillId="0" borderId="6" xfId="0" applyFont="1" applyFill="1" applyBorder="1"/>
    <xf numFmtId="0" fontId="7" fillId="0" borderId="7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164" fontId="6" fillId="0" borderId="1" xfId="0" applyNumberFormat="1" applyFont="1" applyFill="1" applyBorder="1"/>
    <xf numFmtId="164" fontId="6" fillId="0" borderId="6" xfId="0" applyNumberFormat="1" applyFont="1" applyFill="1" applyBorder="1"/>
    <xf numFmtId="0" fontId="6" fillId="2" borderId="8" xfId="0" applyFont="1" applyFill="1" applyBorder="1"/>
    <xf numFmtId="0" fontId="7" fillId="0" borderId="3" xfId="0" applyFont="1" applyFill="1" applyBorder="1"/>
    <xf numFmtId="0" fontId="7" fillId="0" borderId="9" xfId="0" applyFont="1" applyFill="1" applyBorder="1"/>
    <xf numFmtId="164" fontId="6" fillId="0" borderId="10" xfId="0" applyNumberFormat="1" applyFont="1" applyBorder="1"/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/>
    <xf numFmtId="0" fontId="6" fillId="0" borderId="12" xfId="0" applyFont="1" applyBorder="1" applyAlignment="1">
      <alignment horizontal="center"/>
    </xf>
    <xf numFmtId="0" fontId="7" fillId="0" borderId="8" xfId="0" applyFont="1" applyFill="1" applyBorder="1"/>
    <xf numFmtId="0" fontId="6" fillId="0" borderId="14" xfId="0" applyFont="1" applyFill="1" applyBorder="1" applyAlignment="1">
      <alignment horizontal="center"/>
    </xf>
    <xf numFmtId="0" fontId="7" fillId="0" borderId="15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2" borderId="19" xfId="0" applyFont="1" applyFill="1" applyBorder="1"/>
    <xf numFmtId="0" fontId="6" fillId="0" borderId="19" xfId="0" applyFont="1" applyBorder="1"/>
    <xf numFmtId="0" fontId="5" fillId="0" borderId="20" xfId="0" applyFont="1" applyFill="1" applyBorder="1"/>
    <xf numFmtId="0" fontId="7" fillId="0" borderId="21" xfId="0" applyFont="1" applyFill="1" applyBorder="1" applyAlignment="1"/>
    <xf numFmtId="164" fontId="6" fillId="0" borderId="1" xfId="0" applyNumberFormat="1" applyFont="1" applyBorder="1"/>
    <xf numFmtId="164" fontId="6" fillId="2" borderId="1" xfId="0" applyNumberFormat="1" applyFont="1" applyFill="1" applyBorder="1"/>
    <xf numFmtId="164" fontId="6" fillId="0" borderId="6" xfId="0" applyNumberFormat="1" applyFont="1" applyBorder="1"/>
    <xf numFmtId="164" fontId="6" fillId="0" borderId="2" xfId="0" applyNumberFormat="1" applyFont="1" applyBorder="1"/>
    <xf numFmtId="164" fontId="6" fillId="2" borderId="2" xfId="0" applyNumberFormat="1" applyFont="1" applyFill="1" applyBorder="1"/>
    <xf numFmtId="164" fontId="6" fillId="0" borderId="7" xfId="0" applyNumberFormat="1" applyFont="1" applyBorder="1"/>
    <xf numFmtId="164" fontId="6" fillId="0" borderId="4" xfId="0" applyNumberFormat="1" applyFont="1" applyBorder="1"/>
    <xf numFmtId="164" fontId="6" fillId="2" borderId="4" xfId="0" applyNumberFormat="1" applyFont="1" applyFill="1" applyBorder="1"/>
    <xf numFmtId="164" fontId="6" fillId="0" borderId="5" xfId="0" applyNumberFormat="1" applyFont="1" applyBorder="1"/>
    <xf numFmtId="0" fontId="7" fillId="0" borderId="4" xfId="0" applyFont="1" applyBorder="1"/>
    <xf numFmtId="0" fontId="7" fillId="0" borderId="5" xfId="0" applyFont="1" applyBorder="1"/>
    <xf numFmtId="0" fontId="6" fillId="0" borderId="7" xfId="0" applyFont="1" applyFill="1" applyBorder="1"/>
    <xf numFmtId="0" fontId="7" fillId="0" borderId="22" xfId="0" applyFont="1" applyBorder="1" applyAlignment="1">
      <alignment horizont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7" fillId="0" borderId="23" xfId="0" applyFont="1" applyBorder="1" applyAlignment="1"/>
    <xf numFmtId="0" fontId="7" fillId="0" borderId="7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164" fontId="6" fillId="0" borderId="2" xfId="0" applyNumberFormat="1" applyFont="1" applyFill="1" applyBorder="1"/>
    <xf numFmtId="164" fontId="6" fillId="0" borderId="7" xfId="0" applyNumberFormat="1" applyFont="1" applyFill="1" applyBorder="1"/>
    <xf numFmtId="0" fontId="6" fillId="0" borderId="1" xfId="0" applyFont="1" applyBorder="1" applyAlignment="1"/>
    <xf numFmtId="0" fontId="6" fillId="0" borderId="24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4" xfId="0" applyFont="1" applyBorder="1" applyAlignment="1"/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/>
    <xf numFmtId="0" fontId="7" fillId="0" borderId="7" xfId="0" applyFont="1" applyBorder="1" applyAlignment="1"/>
    <xf numFmtId="0" fontId="7" fillId="0" borderId="5" xfId="0" applyFont="1" applyBorder="1" applyAlignment="1"/>
    <xf numFmtId="0" fontId="6" fillId="2" borderId="1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6" fillId="0" borderId="6" xfId="0" applyFont="1" applyBorder="1"/>
    <xf numFmtId="0" fontId="7" fillId="0" borderId="2" xfId="0" applyFont="1" applyBorder="1"/>
    <xf numFmtId="0" fontId="7" fillId="0" borderId="17" xfId="0" applyFont="1" applyBorder="1" applyAlignment="1">
      <alignment horizontal="center"/>
    </xf>
    <xf numFmtId="0" fontId="7" fillId="0" borderId="26" xfId="0" applyFont="1" applyBorder="1" applyAlignment="1"/>
    <xf numFmtId="164" fontId="6" fillId="0" borderId="28" xfId="0" applyNumberFormat="1" applyFont="1" applyBorder="1"/>
    <xf numFmtId="0" fontId="7" fillId="0" borderId="29" xfId="0" applyFont="1" applyBorder="1"/>
    <xf numFmtId="0" fontId="7" fillId="0" borderId="30" xfId="0" applyFont="1" applyBorder="1" applyAlignment="1"/>
    <xf numFmtId="164" fontId="6" fillId="0" borderId="15" xfId="0" applyNumberFormat="1" applyFont="1" applyBorder="1"/>
    <xf numFmtId="164" fontId="6" fillId="0" borderId="27" xfId="0" applyNumberFormat="1" applyFont="1" applyBorder="1"/>
    <xf numFmtId="164" fontId="6" fillId="0" borderId="3" xfId="0" applyNumberFormat="1" applyFont="1" applyBorder="1"/>
    <xf numFmtId="164" fontId="6" fillId="0" borderId="9" xfId="0" applyNumberFormat="1" applyFont="1" applyBorder="1"/>
    <xf numFmtId="0" fontId="6" fillId="0" borderId="31" xfId="0" applyFont="1" applyBorder="1" applyAlignment="1">
      <alignment horizontal="center"/>
    </xf>
    <xf numFmtId="164" fontId="6" fillId="3" borderId="1" xfId="0" applyNumberFormat="1" applyFont="1" applyFill="1" applyBorder="1"/>
    <xf numFmtId="164" fontId="6" fillId="3" borderId="6" xfId="0" applyNumberFormat="1" applyFont="1" applyFill="1" applyBorder="1"/>
    <xf numFmtId="164" fontId="6" fillId="3" borderId="2" xfId="0" applyNumberFormat="1" applyFont="1" applyFill="1" applyBorder="1"/>
    <xf numFmtId="164" fontId="6" fillId="3" borderId="7" xfId="0" applyNumberFormat="1" applyFont="1" applyFill="1" applyBorder="1"/>
    <xf numFmtId="164" fontId="6" fillId="0" borderId="19" xfId="0" applyNumberFormat="1" applyFont="1" applyBorder="1"/>
    <xf numFmtId="164" fontId="6" fillId="0" borderId="32" xfId="0" applyNumberFormat="1" applyFont="1" applyBorder="1"/>
    <xf numFmtId="164" fontId="6" fillId="0" borderId="33" xfId="0" applyNumberFormat="1" applyFont="1" applyBorder="1"/>
    <xf numFmtId="164" fontId="6" fillId="0" borderId="10" xfId="0" applyNumberFormat="1" applyFont="1" applyFill="1" applyBorder="1"/>
    <xf numFmtId="164" fontId="6" fillId="0" borderId="34" xfId="0" applyNumberFormat="1" applyFont="1" applyFill="1" applyBorder="1"/>
    <xf numFmtId="0" fontId="7" fillId="0" borderId="3" xfId="0" applyFont="1" applyBorder="1"/>
    <xf numFmtId="0" fontId="7" fillId="0" borderId="9" xfId="0" applyFont="1" applyBorder="1"/>
    <xf numFmtId="0" fontId="9" fillId="3" borderId="26" xfId="0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7" xfId="0" applyNumberFormat="1" applyFont="1" applyFill="1" applyBorder="1" applyAlignment="1"/>
    <xf numFmtId="0" fontId="9" fillId="3" borderId="20" xfId="0" applyFont="1" applyFill="1" applyBorder="1" applyAlignment="1">
      <alignment horizontal="right"/>
    </xf>
    <xf numFmtId="164" fontId="6" fillId="3" borderId="35" xfId="0" applyNumberFormat="1" applyFont="1" applyFill="1" applyBorder="1" applyAlignment="1"/>
    <xf numFmtId="164" fontId="6" fillId="3" borderId="15" xfId="0" applyNumberFormat="1" applyFont="1" applyFill="1" applyBorder="1"/>
    <xf numFmtId="164" fontId="6" fillId="3" borderId="27" xfId="0" applyNumberFormat="1" applyFont="1" applyFill="1" applyBorder="1"/>
    <xf numFmtId="0" fontId="6" fillId="2" borderId="1" xfId="0" applyFont="1" applyFill="1" applyBorder="1" applyAlignment="1"/>
    <xf numFmtId="0" fontId="7" fillId="2" borderId="2" xfId="0" applyFont="1" applyFill="1" applyBorder="1" applyAlignment="1"/>
    <xf numFmtId="0" fontId="7" fillId="2" borderId="7" xfId="0" applyFont="1" applyFill="1" applyBorder="1" applyAlignment="1"/>
    <xf numFmtId="0" fontId="6" fillId="2" borderId="36" xfId="0" applyFont="1" applyFill="1" applyBorder="1" applyAlignment="1"/>
    <xf numFmtId="0" fontId="6" fillId="2" borderId="37" xfId="0" applyFont="1" applyFill="1" applyBorder="1" applyAlignment="1"/>
    <xf numFmtId="0" fontId="6" fillId="2" borderId="6" xfId="0" applyFont="1" applyFill="1" applyBorder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7" fillId="2" borderId="15" xfId="0" applyFont="1" applyFill="1" applyBorder="1" applyAlignment="1"/>
    <xf numFmtId="0" fontId="7" fillId="2" borderId="27" xfId="0" applyFont="1" applyFill="1" applyBorder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2" xfId="0" applyFont="1" applyBorder="1" applyAlignment="1"/>
    <xf numFmtId="0" fontId="6" fillId="0" borderId="7" xfId="0" applyFont="1" applyBorder="1" applyAlignment="1"/>
    <xf numFmtId="0" fontId="7" fillId="0" borderId="13" xfId="0" applyFont="1" applyFill="1" applyBorder="1" applyAlignment="1"/>
    <xf numFmtId="0" fontId="7" fillId="0" borderId="27" xfId="0" applyFont="1" applyFill="1" applyBorder="1"/>
    <xf numFmtId="0" fontId="7" fillId="0" borderId="31" xfId="0" applyFont="1" applyBorder="1" applyAlignment="1">
      <alignment horizontal="center"/>
    </xf>
    <xf numFmtId="0" fontId="7" fillId="0" borderId="50" xfId="0" applyFont="1" applyBorder="1" applyAlignment="1"/>
    <xf numFmtId="0" fontId="7" fillId="0" borderId="51" xfId="0" applyFont="1" applyFill="1" applyBorder="1"/>
    <xf numFmtId="0" fontId="6" fillId="0" borderId="52" xfId="0" applyFont="1" applyFill="1" applyBorder="1"/>
    <xf numFmtId="0" fontId="0" fillId="4" borderId="0" xfId="0" applyFill="1"/>
    <xf numFmtId="164" fontId="7" fillId="2" borderId="36" xfId="0" applyNumberFormat="1" applyFont="1" applyFill="1" applyBorder="1" applyAlignment="1"/>
    <xf numFmtId="164" fontId="7" fillId="2" borderId="2" xfId="0" applyNumberFormat="1" applyFont="1" applyFill="1" applyBorder="1"/>
    <xf numFmtId="0" fontId="0" fillId="0" borderId="0" xfId="0" applyFill="1"/>
    <xf numFmtId="0" fontId="7" fillId="0" borderId="53" xfId="0" applyFont="1" applyBorder="1" applyAlignment="1"/>
    <xf numFmtId="0" fontId="7" fillId="0" borderId="36" xfId="0" applyFont="1" applyBorder="1" applyAlignment="1"/>
    <xf numFmtId="0" fontId="6" fillId="0" borderId="37" xfId="0" applyFont="1" applyBorder="1" applyAlignment="1"/>
    <xf numFmtId="164" fontId="6" fillId="2" borderId="3" xfId="0" applyNumberFormat="1" applyFont="1" applyFill="1" applyBorder="1"/>
    <xf numFmtId="164" fontId="6" fillId="2" borderId="1" xfId="0" applyNumberFormat="1" applyFont="1" applyFill="1" applyBorder="1" applyAlignment="1"/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6" fillId="0" borderId="44" xfId="0" applyFont="1" applyBorder="1" applyAlignment="1">
      <alignment horizontal="center"/>
    </xf>
    <xf numFmtId="0" fontId="9" fillId="0" borderId="44" xfId="0" applyFont="1" applyBorder="1" applyAlignment="1">
      <alignment horizontal="right" wrapText="1"/>
    </xf>
    <xf numFmtId="0" fontId="9" fillId="0" borderId="45" xfId="0" applyFont="1" applyBorder="1" applyAlignment="1">
      <alignment horizontal="right" wrapText="1"/>
    </xf>
    <xf numFmtId="0" fontId="7" fillId="0" borderId="15" xfId="0" applyFont="1" applyBorder="1" applyAlignment="1"/>
    <xf numFmtId="0" fontId="6" fillId="0" borderId="16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right" wrapText="1"/>
    </xf>
    <xf numFmtId="0" fontId="9" fillId="3" borderId="29" xfId="0" applyFont="1" applyFill="1" applyBorder="1" applyAlignment="1">
      <alignment horizontal="right" wrapText="1"/>
    </xf>
    <xf numFmtId="0" fontId="6" fillId="0" borderId="3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3" borderId="16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6" fillId="3" borderId="39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right"/>
    </xf>
    <xf numFmtId="0" fontId="9" fillId="2" borderId="45" xfId="0" applyFont="1" applyFill="1" applyBorder="1" applyAlignment="1">
      <alignment horizontal="right"/>
    </xf>
    <xf numFmtId="0" fontId="9" fillId="0" borderId="18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17" xfId="0" applyFont="1" applyBorder="1" applyAlignment="1">
      <alignment horizontal="right" wrapText="1"/>
    </xf>
    <xf numFmtId="0" fontId="9" fillId="0" borderId="29" xfId="0" applyFont="1" applyBorder="1" applyAlignment="1">
      <alignment horizontal="right" wrapText="1"/>
    </xf>
    <xf numFmtId="0" fontId="9" fillId="0" borderId="46" xfId="0" applyFont="1" applyBorder="1" applyAlignment="1">
      <alignment horizontal="right"/>
    </xf>
    <xf numFmtId="0" fontId="9" fillId="0" borderId="4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6" fillId="3" borderId="48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80"/>
  <sheetViews>
    <sheetView tabSelected="1" zoomScale="120" zoomScaleNormal="120" workbookViewId="0">
      <selection activeCell="C377" sqref="C377"/>
    </sheetView>
  </sheetViews>
  <sheetFormatPr defaultRowHeight="12.75" x14ac:dyDescent="0.2"/>
  <cols>
    <col min="1" max="1" width="6.85546875" customWidth="1"/>
    <col min="2" max="2" width="46.28515625" customWidth="1"/>
    <col min="10" max="10" width="11.85546875" customWidth="1"/>
  </cols>
  <sheetData>
    <row r="2" spans="1:6" x14ac:dyDescent="0.2">
      <c r="C2" s="118" t="s">
        <v>37</v>
      </c>
      <c r="D2" s="119"/>
      <c r="E2" s="118"/>
      <c r="F2" s="118"/>
    </row>
    <row r="3" spans="1:6" x14ac:dyDescent="0.2">
      <c r="C3" s="118" t="s">
        <v>82</v>
      </c>
      <c r="D3" s="119"/>
      <c r="E3" s="120"/>
      <c r="F3" s="120"/>
    </row>
    <row r="4" spans="1:6" x14ac:dyDescent="0.2">
      <c r="C4" s="118" t="s">
        <v>38</v>
      </c>
      <c r="D4" s="119"/>
      <c r="E4" s="119"/>
      <c r="F4" s="119"/>
    </row>
    <row r="6" spans="1:6" ht="15.75" x14ac:dyDescent="0.25">
      <c r="B6" s="179" t="s">
        <v>39</v>
      </c>
      <c r="C6" s="180"/>
      <c r="D6" s="180"/>
      <c r="E6" s="180"/>
    </row>
    <row r="8" spans="1:6" x14ac:dyDescent="0.2">
      <c r="E8" s="20" t="s">
        <v>0</v>
      </c>
    </row>
    <row r="9" spans="1:6" x14ac:dyDescent="0.2">
      <c r="A9" s="181" t="s">
        <v>40</v>
      </c>
      <c r="B9" s="184" t="s">
        <v>41</v>
      </c>
      <c r="C9" s="187" t="s">
        <v>42</v>
      </c>
      <c r="D9" s="188"/>
      <c r="E9" s="188"/>
      <c r="F9" s="189"/>
    </row>
    <row r="10" spans="1:6" x14ac:dyDescent="0.2">
      <c r="A10" s="182"/>
      <c r="B10" s="185"/>
      <c r="C10" s="184" t="s">
        <v>2</v>
      </c>
      <c r="D10" s="187" t="s">
        <v>43</v>
      </c>
      <c r="E10" s="188"/>
      <c r="F10" s="189"/>
    </row>
    <row r="11" spans="1:6" x14ac:dyDescent="0.2">
      <c r="A11" s="182"/>
      <c r="B11" s="185"/>
      <c r="C11" s="185"/>
      <c r="D11" s="187" t="s">
        <v>1</v>
      </c>
      <c r="E11" s="189"/>
      <c r="F11" s="181" t="s">
        <v>44</v>
      </c>
    </row>
    <row r="12" spans="1:6" ht="45" x14ac:dyDescent="0.2">
      <c r="A12" s="183"/>
      <c r="B12" s="186"/>
      <c r="C12" s="186"/>
      <c r="D12" s="21" t="s">
        <v>2</v>
      </c>
      <c r="E12" s="22" t="s">
        <v>45</v>
      </c>
      <c r="F12" s="186"/>
    </row>
    <row r="13" spans="1:6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</row>
    <row r="14" spans="1:6" ht="13.5" thickBot="1" x14ac:dyDescent="0.25">
      <c r="A14" s="192" t="s">
        <v>46</v>
      </c>
      <c r="B14" s="193"/>
      <c r="C14" s="193"/>
      <c r="D14" s="193"/>
      <c r="E14" s="193"/>
      <c r="F14" s="194"/>
    </row>
    <row r="15" spans="1:6" x14ac:dyDescent="0.2">
      <c r="A15" s="24">
        <v>1</v>
      </c>
      <c r="B15" s="1" t="s">
        <v>47</v>
      </c>
      <c r="C15" s="1">
        <f>C16+C17+C18</f>
        <v>2561.4</v>
      </c>
      <c r="D15" s="1">
        <f t="shared" ref="D15:D78" si="0">C15-F15</f>
        <v>2495.8000000000002</v>
      </c>
      <c r="E15" s="1">
        <f>E16+E17+E18</f>
        <v>1701.6</v>
      </c>
      <c r="F15" s="7">
        <f>F16+F17+F18</f>
        <v>65.599999999999994</v>
      </c>
    </row>
    <row r="16" spans="1:6" x14ac:dyDescent="0.2">
      <c r="A16" s="25"/>
      <c r="B16" s="123" t="s">
        <v>8</v>
      </c>
      <c r="C16" s="26">
        <v>2259.1999999999998</v>
      </c>
      <c r="D16" s="3">
        <f t="shared" si="0"/>
        <v>2193.6</v>
      </c>
      <c r="E16" s="3">
        <v>1493.3</v>
      </c>
      <c r="F16" s="11">
        <v>65.599999999999994</v>
      </c>
    </row>
    <row r="17" spans="1:6" x14ac:dyDescent="0.2">
      <c r="A17" s="27"/>
      <c r="B17" s="3" t="s">
        <v>4</v>
      </c>
      <c r="C17" s="3">
        <v>282.3</v>
      </c>
      <c r="D17" s="3">
        <f t="shared" si="0"/>
        <v>282.3</v>
      </c>
      <c r="E17" s="3">
        <v>208.3</v>
      </c>
      <c r="F17" s="11"/>
    </row>
    <row r="18" spans="1:6" ht="13.5" thickBot="1" x14ac:dyDescent="0.25">
      <c r="A18" s="28"/>
      <c r="B18" s="5" t="s">
        <v>6</v>
      </c>
      <c r="C18" s="12">
        <v>19.899999999999999</v>
      </c>
      <c r="D18" s="12">
        <f t="shared" si="0"/>
        <v>19.899999999999999</v>
      </c>
      <c r="E18" s="12"/>
      <c r="F18" s="13"/>
    </row>
    <row r="19" spans="1:6" x14ac:dyDescent="0.2">
      <c r="A19" s="24">
        <v>2</v>
      </c>
      <c r="B19" s="1" t="s">
        <v>9</v>
      </c>
      <c r="C19" s="9">
        <f>C20+C21+C22</f>
        <v>480.09999999999997</v>
      </c>
      <c r="D19" s="9">
        <f t="shared" si="0"/>
        <v>466.09999999999997</v>
      </c>
      <c r="E19" s="9">
        <f>E20+E21+E22</f>
        <v>263</v>
      </c>
      <c r="F19" s="10">
        <f>F20+F21+F22</f>
        <v>14</v>
      </c>
    </row>
    <row r="20" spans="1:6" x14ac:dyDescent="0.2">
      <c r="A20" s="27"/>
      <c r="B20" s="29" t="s">
        <v>8</v>
      </c>
      <c r="C20" s="3">
        <v>464</v>
      </c>
      <c r="D20" s="3">
        <f t="shared" si="0"/>
        <v>450</v>
      </c>
      <c r="E20" s="3">
        <v>263</v>
      </c>
      <c r="F20" s="11">
        <v>14</v>
      </c>
    </row>
    <row r="21" spans="1:6" x14ac:dyDescent="0.2">
      <c r="A21" s="27"/>
      <c r="B21" s="2" t="s">
        <v>4</v>
      </c>
      <c r="C21" s="3">
        <v>15.2</v>
      </c>
      <c r="D21" s="3">
        <f t="shared" si="0"/>
        <v>15.2</v>
      </c>
      <c r="E21" s="3"/>
      <c r="F21" s="11"/>
    </row>
    <row r="22" spans="1:6" ht="13.5" thickBot="1" x14ac:dyDescent="0.25">
      <c r="A22" s="28"/>
      <c r="B22" s="5" t="s">
        <v>6</v>
      </c>
      <c r="C22" s="12">
        <v>0.9</v>
      </c>
      <c r="D22" s="12">
        <f t="shared" si="0"/>
        <v>0.9</v>
      </c>
      <c r="E22" s="12"/>
      <c r="F22" s="13"/>
    </row>
    <row r="23" spans="1:6" x14ac:dyDescent="0.2">
      <c r="A23" s="24">
        <v>3</v>
      </c>
      <c r="B23" s="1" t="s">
        <v>10</v>
      </c>
      <c r="C23" s="1">
        <f>C24+C25+C26</f>
        <v>218.60000000000002</v>
      </c>
      <c r="D23" s="1">
        <f>C23-F23</f>
        <v>210.50000000000003</v>
      </c>
      <c r="E23" s="1">
        <f>E24+E25+E26</f>
        <v>164.3</v>
      </c>
      <c r="F23" s="7">
        <f>F24+F25+F26</f>
        <v>8.1</v>
      </c>
    </row>
    <row r="24" spans="1:6" x14ac:dyDescent="0.2">
      <c r="A24" s="27"/>
      <c r="B24" s="29" t="s">
        <v>8</v>
      </c>
      <c r="C24" s="2">
        <v>211.8</v>
      </c>
      <c r="D24" s="2">
        <f t="shared" si="0"/>
        <v>203.70000000000002</v>
      </c>
      <c r="E24" s="2">
        <v>164.3</v>
      </c>
      <c r="F24" s="8">
        <v>8.1</v>
      </c>
    </row>
    <row r="25" spans="1:6" x14ac:dyDescent="0.2">
      <c r="A25" s="27"/>
      <c r="B25" s="2" t="s">
        <v>4</v>
      </c>
      <c r="C25" s="3">
        <v>5.4</v>
      </c>
      <c r="D25" s="3">
        <f t="shared" si="0"/>
        <v>5.4</v>
      </c>
      <c r="E25" s="3"/>
      <c r="F25" s="11"/>
    </row>
    <row r="26" spans="1:6" ht="13.5" thickBot="1" x14ac:dyDescent="0.25">
      <c r="A26" s="28"/>
      <c r="B26" s="5" t="s">
        <v>6</v>
      </c>
      <c r="C26" s="12">
        <v>1.4</v>
      </c>
      <c r="D26" s="12">
        <f t="shared" si="0"/>
        <v>1.4</v>
      </c>
      <c r="E26" s="12"/>
      <c r="F26" s="13"/>
    </row>
    <row r="27" spans="1:6" x14ac:dyDescent="0.2">
      <c r="A27" s="24">
        <v>4</v>
      </c>
      <c r="B27" s="1" t="s">
        <v>11</v>
      </c>
      <c r="C27" s="9">
        <f>C28+C29+C30</f>
        <v>206.70000000000002</v>
      </c>
      <c r="D27" s="9">
        <f>C27-F27</f>
        <v>198.60000000000002</v>
      </c>
      <c r="E27" s="9">
        <f>E28+E29+E30</f>
        <v>132.6</v>
      </c>
      <c r="F27" s="10">
        <f>F28+F29+F30</f>
        <v>8.1</v>
      </c>
    </row>
    <row r="28" spans="1:6" x14ac:dyDescent="0.2">
      <c r="A28" s="27"/>
      <c r="B28" s="29" t="s">
        <v>8</v>
      </c>
      <c r="C28" s="3">
        <v>189.3</v>
      </c>
      <c r="D28" s="3">
        <f t="shared" si="0"/>
        <v>181.20000000000002</v>
      </c>
      <c r="E28" s="3">
        <v>124.3</v>
      </c>
      <c r="F28" s="11">
        <v>8.1</v>
      </c>
    </row>
    <row r="29" spans="1:6" x14ac:dyDescent="0.2">
      <c r="A29" s="27"/>
      <c r="B29" s="2" t="s">
        <v>4</v>
      </c>
      <c r="C29" s="3">
        <v>17</v>
      </c>
      <c r="D29" s="3">
        <f t="shared" si="0"/>
        <v>17</v>
      </c>
      <c r="E29" s="3">
        <v>8.3000000000000007</v>
      </c>
      <c r="F29" s="11"/>
    </row>
    <row r="30" spans="1:6" ht="13.5" thickBot="1" x14ac:dyDescent="0.25">
      <c r="A30" s="28"/>
      <c r="B30" s="5" t="s">
        <v>6</v>
      </c>
      <c r="C30" s="12">
        <v>0.4</v>
      </c>
      <c r="D30" s="12">
        <f t="shared" si="0"/>
        <v>0.4</v>
      </c>
      <c r="E30" s="12"/>
      <c r="F30" s="13"/>
    </row>
    <row r="31" spans="1:6" x14ac:dyDescent="0.2">
      <c r="A31" s="24">
        <v>5</v>
      </c>
      <c r="B31" s="1" t="s">
        <v>12</v>
      </c>
      <c r="C31" s="1">
        <f>C32+C33+C34</f>
        <v>201</v>
      </c>
      <c r="D31" s="1">
        <f>C31-F31</f>
        <v>200.5</v>
      </c>
      <c r="E31" s="1">
        <f>E32+E33+E34</f>
        <v>144.89999999999998</v>
      </c>
      <c r="F31" s="7">
        <f>F32+F33+F34</f>
        <v>0.5</v>
      </c>
    </row>
    <row r="32" spans="1:6" x14ac:dyDescent="0.2">
      <c r="A32" s="27"/>
      <c r="B32" s="29" t="s">
        <v>8</v>
      </c>
      <c r="C32" s="2">
        <v>179.8</v>
      </c>
      <c r="D32" s="2">
        <f t="shared" si="0"/>
        <v>179.3</v>
      </c>
      <c r="E32" s="2">
        <v>137.19999999999999</v>
      </c>
      <c r="F32" s="8">
        <v>0.5</v>
      </c>
    </row>
    <row r="33" spans="1:6" x14ac:dyDescent="0.2">
      <c r="A33" s="27"/>
      <c r="B33" s="2" t="s">
        <v>4</v>
      </c>
      <c r="C33" s="2">
        <v>18.100000000000001</v>
      </c>
      <c r="D33" s="2">
        <f t="shared" si="0"/>
        <v>18.100000000000001</v>
      </c>
      <c r="E33" s="2">
        <v>7.7</v>
      </c>
      <c r="F33" s="8"/>
    </row>
    <row r="34" spans="1:6" ht="13.5" thickBot="1" x14ac:dyDescent="0.25">
      <c r="A34" s="28"/>
      <c r="B34" s="5" t="s">
        <v>6</v>
      </c>
      <c r="C34" s="5">
        <v>3.1</v>
      </c>
      <c r="D34" s="5">
        <f t="shared" si="0"/>
        <v>3.1</v>
      </c>
      <c r="E34" s="5"/>
      <c r="F34" s="6"/>
    </row>
    <row r="35" spans="1:6" x14ac:dyDescent="0.2">
      <c r="A35" s="24">
        <v>6</v>
      </c>
      <c r="B35" s="1" t="s">
        <v>13</v>
      </c>
      <c r="C35" s="1">
        <f>C36+C37+C38</f>
        <v>238.9</v>
      </c>
      <c r="D35" s="1">
        <f>C35-F35</f>
        <v>232.3</v>
      </c>
      <c r="E35" s="1">
        <f>E36+E37+E38</f>
        <v>165.6</v>
      </c>
      <c r="F35" s="7">
        <f>F36+F37+F38</f>
        <v>6.6</v>
      </c>
    </row>
    <row r="36" spans="1:6" x14ac:dyDescent="0.2">
      <c r="A36" s="30"/>
      <c r="B36" s="29" t="s">
        <v>8</v>
      </c>
      <c r="C36" s="2">
        <v>212.9</v>
      </c>
      <c r="D36" s="2">
        <f t="shared" si="0"/>
        <v>206.3</v>
      </c>
      <c r="E36" s="2">
        <v>157.1</v>
      </c>
      <c r="F36" s="8">
        <v>6.6</v>
      </c>
    </row>
    <row r="37" spans="1:6" x14ac:dyDescent="0.2">
      <c r="A37" s="30"/>
      <c r="B37" s="2" t="s">
        <v>4</v>
      </c>
      <c r="C37" s="3">
        <v>18.399999999999999</v>
      </c>
      <c r="D37" s="31">
        <f t="shared" si="0"/>
        <v>18.399999999999999</v>
      </c>
      <c r="E37" s="3">
        <v>8.5</v>
      </c>
      <c r="F37" s="11"/>
    </row>
    <row r="38" spans="1:6" ht="13.5" thickBot="1" x14ac:dyDescent="0.25">
      <c r="A38" s="32"/>
      <c r="B38" s="12" t="s">
        <v>6</v>
      </c>
      <c r="C38" s="12">
        <v>7.6</v>
      </c>
      <c r="D38" s="33">
        <f t="shared" si="0"/>
        <v>7.6</v>
      </c>
      <c r="E38" s="12"/>
      <c r="F38" s="13"/>
    </row>
    <row r="39" spans="1:6" x14ac:dyDescent="0.2">
      <c r="A39" s="34">
        <v>7</v>
      </c>
      <c r="B39" s="1" t="s">
        <v>14</v>
      </c>
      <c r="C39" s="9">
        <f>C40+C41+C42</f>
        <v>278.2</v>
      </c>
      <c r="D39" s="9">
        <f>C39-F39</f>
        <v>247.6</v>
      </c>
      <c r="E39" s="9">
        <f>E40+E41+E42</f>
        <v>171.9</v>
      </c>
      <c r="F39" s="10">
        <f>F40+F41+F42</f>
        <v>30.6</v>
      </c>
    </row>
    <row r="40" spans="1:6" x14ac:dyDescent="0.2">
      <c r="A40" s="35"/>
      <c r="B40" s="36" t="s">
        <v>8</v>
      </c>
      <c r="C40" s="3">
        <v>253.8</v>
      </c>
      <c r="D40" s="3">
        <f t="shared" si="0"/>
        <v>223.20000000000002</v>
      </c>
      <c r="E40" s="3">
        <v>163.9</v>
      </c>
      <c r="F40" s="11">
        <v>30.6</v>
      </c>
    </row>
    <row r="41" spans="1:6" x14ac:dyDescent="0.2">
      <c r="A41" s="35"/>
      <c r="B41" s="2" t="s">
        <v>4</v>
      </c>
      <c r="C41" s="3">
        <v>18.399999999999999</v>
      </c>
      <c r="D41" s="3">
        <f t="shared" si="0"/>
        <v>18.399999999999999</v>
      </c>
      <c r="E41" s="3">
        <v>8</v>
      </c>
      <c r="F41" s="11"/>
    </row>
    <row r="42" spans="1:6" ht="13.5" thickBot="1" x14ac:dyDescent="0.25">
      <c r="A42" s="37"/>
      <c r="B42" s="5" t="s">
        <v>6</v>
      </c>
      <c r="C42" s="12">
        <v>6</v>
      </c>
      <c r="D42" s="12">
        <f t="shared" si="0"/>
        <v>6</v>
      </c>
      <c r="E42" s="12"/>
      <c r="F42" s="13"/>
    </row>
    <row r="43" spans="1:6" x14ac:dyDescent="0.2">
      <c r="A43" s="24">
        <v>8</v>
      </c>
      <c r="B43" s="1" t="s">
        <v>15</v>
      </c>
      <c r="C43" s="9">
        <f>C44+C45+C46</f>
        <v>184.4</v>
      </c>
      <c r="D43" s="9">
        <f>C43-F43</f>
        <v>173.20000000000002</v>
      </c>
      <c r="E43" s="9">
        <f>E44+E45+E46</f>
        <v>127.19999999999999</v>
      </c>
      <c r="F43" s="10">
        <f>F44+F45+F46</f>
        <v>11.2</v>
      </c>
    </row>
    <row r="44" spans="1:6" x14ac:dyDescent="0.2">
      <c r="A44" s="30"/>
      <c r="B44" s="29" t="s">
        <v>8</v>
      </c>
      <c r="C44" s="3">
        <v>166.1</v>
      </c>
      <c r="D44" s="3">
        <f t="shared" si="0"/>
        <v>154.9</v>
      </c>
      <c r="E44" s="3">
        <v>121.1</v>
      </c>
      <c r="F44" s="11">
        <v>11.2</v>
      </c>
    </row>
    <row r="45" spans="1:6" x14ac:dyDescent="0.2">
      <c r="A45" s="30"/>
      <c r="B45" s="2" t="s">
        <v>4</v>
      </c>
      <c r="C45" s="3">
        <v>12.5</v>
      </c>
      <c r="D45" s="3">
        <f t="shared" si="0"/>
        <v>12.5</v>
      </c>
      <c r="E45" s="3">
        <v>6.1</v>
      </c>
      <c r="F45" s="11"/>
    </row>
    <row r="46" spans="1:6" ht="13.5" thickBot="1" x14ac:dyDescent="0.25">
      <c r="A46" s="38"/>
      <c r="B46" s="5" t="s">
        <v>6</v>
      </c>
      <c r="C46" s="12">
        <v>5.8</v>
      </c>
      <c r="D46" s="12">
        <f t="shared" si="0"/>
        <v>5.8</v>
      </c>
      <c r="E46" s="12"/>
      <c r="F46" s="13"/>
    </row>
    <row r="47" spans="1:6" x14ac:dyDescent="0.2">
      <c r="A47" s="24">
        <v>9</v>
      </c>
      <c r="B47" s="39" t="s">
        <v>16</v>
      </c>
      <c r="C47" s="9">
        <f>C48+C49+C50</f>
        <v>180.4</v>
      </c>
      <c r="D47" s="9">
        <f>C47-F47</f>
        <v>171.6</v>
      </c>
      <c r="E47" s="9">
        <f>E48+E49+E50</f>
        <v>129.9</v>
      </c>
      <c r="F47" s="10">
        <f>F48+F49+F50</f>
        <v>8.8000000000000007</v>
      </c>
    </row>
    <row r="48" spans="1:6" x14ac:dyDescent="0.2">
      <c r="A48" s="30"/>
      <c r="B48" s="29" t="s">
        <v>8</v>
      </c>
      <c r="C48" s="3">
        <v>164</v>
      </c>
      <c r="D48" s="3">
        <f t="shared" si="0"/>
        <v>155.19999999999999</v>
      </c>
      <c r="E48" s="3">
        <v>123.1</v>
      </c>
      <c r="F48" s="11">
        <v>8.8000000000000007</v>
      </c>
    </row>
    <row r="49" spans="1:6" x14ac:dyDescent="0.2">
      <c r="A49" s="30"/>
      <c r="B49" s="2" t="s">
        <v>4</v>
      </c>
      <c r="C49" s="3">
        <v>12.4</v>
      </c>
      <c r="D49" s="3">
        <f t="shared" si="0"/>
        <v>12.4</v>
      </c>
      <c r="E49" s="3">
        <v>6.8</v>
      </c>
      <c r="F49" s="11"/>
    </row>
    <row r="50" spans="1:6" ht="13.5" thickBot="1" x14ac:dyDescent="0.25">
      <c r="A50" s="38"/>
      <c r="B50" s="5" t="s">
        <v>6</v>
      </c>
      <c r="C50" s="12">
        <v>4</v>
      </c>
      <c r="D50" s="12">
        <f t="shared" si="0"/>
        <v>4</v>
      </c>
      <c r="E50" s="12"/>
      <c r="F50" s="13"/>
    </row>
    <row r="51" spans="1:6" x14ac:dyDescent="0.2">
      <c r="A51" s="24">
        <v>10</v>
      </c>
      <c r="B51" s="1" t="s">
        <v>17</v>
      </c>
      <c r="C51" s="1">
        <f>C52+C53+C54</f>
        <v>157.69999999999999</v>
      </c>
      <c r="D51" s="1">
        <f>C51-F51</f>
        <v>154.5</v>
      </c>
      <c r="E51" s="1">
        <f>E52+E53+E54</f>
        <v>107.4</v>
      </c>
      <c r="F51" s="7">
        <f>F52+F53+F54</f>
        <v>3.2</v>
      </c>
    </row>
    <row r="52" spans="1:6" x14ac:dyDescent="0.2">
      <c r="A52" s="30"/>
      <c r="B52" s="29" t="s">
        <v>8</v>
      </c>
      <c r="C52" s="2">
        <v>146</v>
      </c>
      <c r="D52" s="2">
        <f t="shared" si="0"/>
        <v>142.80000000000001</v>
      </c>
      <c r="E52" s="2">
        <v>102.9</v>
      </c>
      <c r="F52" s="8">
        <v>3.2</v>
      </c>
    </row>
    <row r="53" spans="1:6" x14ac:dyDescent="0.2">
      <c r="A53" s="30"/>
      <c r="B53" s="2" t="s">
        <v>4</v>
      </c>
      <c r="C53" s="3">
        <v>10.1</v>
      </c>
      <c r="D53" s="3">
        <f t="shared" si="0"/>
        <v>10.1</v>
      </c>
      <c r="E53" s="3">
        <v>4.5</v>
      </c>
      <c r="F53" s="11"/>
    </row>
    <row r="54" spans="1:6" ht="13.5" thickBot="1" x14ac:dyDescent="0.25">
      <c r="A54" s="38"/>
      <c r="B54" s="5" t="s">
        <v>6</v>
      </c>
      <c r="C54" s="12">
        <v>1.6</v>
      </c>
      <c r="D54" s="12">
        <f t="shared" si="0"/>
        <v>1.6</v>
      </c>
      <c r="E54" s="12"/>
      <c r="F54" s="13"/>
    </row>
    <row r="55" spans="1:6" x14ac:dyDescent="0.2">
      <c r="A55" s="24">
        <v>11</v>
      </c>
      <c r="B55" s="1" t="s">
        <v>18</v>
      </c>
      <c r="C55" s="9">
        <f>C56+C57+C58</f>
        <v>158.6</v>
      </c>
      <c r="D55" s="9">
        <f>C55-F55</f>
        <v>143.1</v>
      </c>
      <c r="E55" s="9">
        <f>E56+E57+E58</f>
        <v>93.600000000000009</v>
      </c>
      <c r="F55" s="10">
        <f>F56+F57+F58</f>
        <v>15.5</v>
      </c>
    </row>
    <row r="56" spans="1:6" x14ac:dyDescent="0.2">
      <c r="A56" s="30"/>
      <c r="B56" s="29" t="s">
        <v>8</v>
      </c>
      <c r="C56" s="3">
        <v>146.9</v>
      </c>
      <c r="D56" s="3">
        <f t="shared" si="0"/>
        <v>131.4</v>
      </c>
      <c r="E56" s="3">
        <v>90.2</v>
      </c>
      <c r="F56" s="11">
        <v>15.5</v>
      </c>
    </row>
    <row r="57" spans="1:6" x14ac:dyDescent="0.2">
      <c r="A57" s="30"/>
      <c r="B57" s="2" t="s">
        <v>4</v>
      </c>
      <c r="C57" s="3">
        <v>7.7</v>
      </c>
      <c r="D57" s="3">
        <f t="shared" si="0"/>
        <v>7.7</v>
      </c>
      <c r="E57" s="3">
        <v>3.4</v>
      </c>
      <c r="F57" s="11"/>
    </row>
    <row r="58" spans="1:6" ht="13.5" thickBot="1" x14ac:dyDescent="0.25">
      <c r="A58" s="38"/>
      <c r="B58" s="5" t="s">
        <v>6</v>
      </c>
      <c r="C58" s="12">
        <v>4</v>
      </c>
      <c r="D58" s="12">
        <f t="shared" si="0"/>
        <v>4</v>
      </c>
      <c r="E58" s="12"/>
      <c r="F58" s="13"/>
    </row>
    <row r="59" spans="1:6" x14ac:dyDescent="0.2">
      <c r="A59" s="24">
        <v>12</v>
      </c>
      <c r="B59" s="1" t="s">
        <v>19</v>
      </c>
      <c r="C59" s="1">
        <f>C60+C61+C62</f>
        <v>133.20000000000002</v>
      </c>
      <c r="D59" s="1">
        <f>C59-F59</f>
        <v>124.20000000000002</v>
      </c>
      <c r="E59" s="1">
        <f>E60+E61+E62</f>
        <v>89.600000000000009</v>
      </c>
      <c r="F59" s="7">
        <f>F60+F61+F62</f>
        <v>9</v>
      </c>
    </row>
    <row r="60" spans="1:6" x14ac:dyDescent="0.2">
      <c r="A60" s="30"/>
      <c r="B60" s="29" t="s">
        <v>8</v>
      </c>
      <c r="C60" s="2">
        <v>123</v>
      </c>
      <c r="D60" s="2">
        <f t="shared" si="0"/>
        <v>114</v>
      </c>
      <c r="E60" s="2">
        <v>85.2</v>
      </c>
      <c r="F60" s="8">
        <v>9</v>
      </c>
    </row>
    <row r="61" spans="1:6" x14ac:dyDescent="0.2">
      <c r="A61" s="30"/>
      <c r="B61" s="2" t="s">
        <v>4</v>
      </c>
      <c r="C61" s="3">
        <v>7.8</v>
      </c>
      <c r="D61" s="2">
        <f t="shared" si="0"/>
        <v>7.8</v>
      </c>
      <c r="E61" s="3">
        <v>4.4000000000000004</v>
      </c>
      <c r="F61" s="11"/>
    </row>
    <row r="62" spans="1:6" ht="13.5" thickBot="1" x14ac:dyDescent="0.25">
      <c r="A62" s="38"/>
      <c r="B62" s="5" t="s">
        <v>6</v>
      </c>
      <c r="C62" s="12">
        <v>2.4</v>
      </c>
      <c r="D62" s="12">
        <f t="shared" si="0"/>
        <v>2.4</v>
      </c>
      <c r="E62" s="12"/>
      <c r="F62" s="13"/>
    </row>
    <row r="63" spans="1:6" x14ac:dyDescent="0.2">
      <c r="A63" s="24">
        <v>13</v>
      </c>
      <c r="B63" s="9" t="s">
        <v>20</v>
      </c>
      <c r="C63" s="9">
        <f>C64+C65</f>
        <v>574.20000000000005</v>
      </c>
      <c r="D63" s="9">
        <f t="shared" si="0"/>
        <v>557.80000000000007</v>
      </c>
      <c r="E63" s="9">
        <f>E64+E65</f>
        <v>492.5</v>
      </c>
      <c r="F63" s="10">
        <f>F64+F65</f>
        <v>16.399999999999999</v>
      </c>
    </row>
    <row r="64" spans="1:6" x14ac:dyDescent="0.2">
      <c r="A64" s="35"/>
      <c r="B64" s="29" t="s">
        <v>8</v>
      </c>
      <c r="C64" s="3">
        <v>44.5</v>
      </c>
      <c r="D64" s="3">
        <f t="shared" si="0"/>
        <v>28.1</v>
      </c>
      <c r="E64" s="3">
        <v>17.399999999999999</v>
      </c>
      <c r="F64" s="11">
        <v>16.399999999999999</v>
      </c>
    </row>
    <row r="65" spans="1:6" ht="12.75" customHeight="1" thickBot="1" x14ac:dyDescent="0.25">
      <c r="A65" s="37"/>
      <c r="B65" s="5" t="s">
        <v>4</v>
      </c>
      <c r="C65" s="12">
        <v>529.70000000000005</v>
      </c>
      <c r="D65" s="12">
        <f t="shared" si="0"/>
        <v>529.70000000000005</v>
      </c>
      <c r="E65" s="12">
        <v>475.1</v>
      </c>
      <c r="F65" s="13"/>
    </row>
    <row r="66" spans="1:6" ht="1.5" hidden="1" customHeight="1" thickBot="1" x14ac:dyDescent="0.25">
      <c r="A66" s="34">
        <v>14</v>
      </c>
      <c r="B66" s="9" t="s">
        <v>21</v>
      </c>
      <c r="C66" s="9">
        <f>C67</f>
        <v>0</v>
      </c>
      <c r="D66" s="9">
        <f t="shared" si="0"/>
        <v>0</v>
      </c>
      <c r="E66" s="9">
        <f>E67</f>
        <v>0</v>
      </c>
      <c r="F66" s="10">
        <f>F67</f>
        <v>0</v>
      </c>
    </row>
    <row r="67" spans="1:6" ht="13.5" hidden="1" thickBot="1" x14ac:dyDescent="0.25">
      <c r="A67" s="37"/>
      <c r="B67" s="5" t="s">
        <v>4</v>
      </c>
      <c r="C67" s="12"/>
      <c r="D67" s="12">
        <f t="shared" si="0"/>
        <v>0</v>
      </c>
      <c r="E67" s="12"/>
      <c r="F67" s="13"/>
    </row>
    <row r="68" spans="1:6" ht="13.5" hidden="1" thickBot="1" x14ac:dyDescent="0.25">
      <c r="A68" s="34">
        <v>15</v>
      </c>
      <c r="B68" s="1" t="s">
        <v>22</v>
      </c>
      <c r="C68" s="9">
        <f>C69</f>
        <v>0</v>
      </c>
      <c r="D68" s="9">
        <f>C68-F68</f>
        <v>0</v>
      </c>
      <c r="E68" s="9">
        <f>E69</f>
        <v>0</v>
      </c>
      <c r="F68" s="10">
        <f>F69</f>
        <v>0</v>
      </c>
    </row>
    <row r="69" spans="1:6" ht="13.5" hidden="1" thickBot="1" x14ac:dyDescent="0.25">
      <c r="A69" s="37"/>
      <c r="B69" s="5" t="s">
        <v>4</v>
      </c>
      <c r="C69" s="12"/>
      <c r="D69" s="12">
        <f t="shared" si="0"/>
        <v>0</v>
      </c>
      <c r="E69" s="12"/>
      <c r="F69" s="13"/>
    </row>
    <row r="70" spans="1:6" ht="13.5" hidden="1" thickBot="1" x14ac:dyDescent="0.25">
      <c r="A70" s="34">
        <v>16</v>
      </c>
      <c r="B70" s="1" t="s">
        <v>23</v>
      </c>
      <c r="C70" s="9">
        <f>C71</f>
        <v>0</v>
      </c>
      <c r="D70" s="9">
        <f>C70-F70</f>
        <v>0</v>
      </c>
      <c r="E70" s="9">
        <f>E71</f>
        <v>0</v>
      </c>
      <c r="F70" s="10">
        <f>F71</f>
        <v>0</v>
      </c>
    </row>
    <row r="71" spans="1:6" ht="13.5" hidden="1" thickBot="1" x14ac:dyDescent="0.25">
      <c r="A71" s="37"/>
      <c r="B71" s="5" t="s">
        <v>4</v>
      </c>
      <c r="C71" s="12"/>
      <c r="D71" s="12">
        <f t="shared" si="0"/>
        <v>0</v>
      </c>
      <c r="E71" s="12"/>
      <c r="F71" s="13"/>
    </row>
    <row r="72" spans="1:6" ht="13.5" hidden="1" thickBot="1" x14ac:dyDescent="0.25">
      <c r="A72" s="34">
        <v>17</v>
      </c>
      <c r="B72" s="1" t="s">
        <v>24</v>
      </c>
      <c r="C72" s="9">
        <f>C73</f>
        <v>0</v>
      </c>
      <c r="D72" s="9">
        <f>C72-F72</f>
        <v>0</v>
      </c>
      <c r="E72" s="9">
        <f>E73</f>
        <v>0</v>
      </c>
      <c r="F72" s="10">
        <f>F73</f>
        <v>0</v>
      </c>
    </row>
    <row r="73" spans="1:6" ht="13.5" hidden="1" thickBot="1" x14ac:dyDescent="0.25">
      <c r="A73" s="37"/>
      <c r="B73" s="5" t="s">
        <v>4</v>
      </c>
      <c r="C73" s="12"/>
      <c r="D73" s="12">
        <f t="shared" si="0"/>
        <v>0</v>
      </c>
      <c r="E73" s="12"/>
      <c r="F73" s="13"/>
    </row>
    <row r="74" spans="1:6" ht="15" customHeight="1" x14ac:dyDescent="0.2">
      <c r="A74" s="34">
        <v>14</v>
      </c>
      <c r="B74" s="40" t="s">
        <v>78</v>
      </c>
      <c r="C74" s="9">
        <f>C75</f>
        <v>3</v>
      </c>
      <c r="D74" s="9">
        <f>C74-F74</f>
        <v>3</v>
      </c>
      <c r="E74" s="9">
        <f>E75</f>
        <v>0</v>
      </c>
      <c r="F74" s="10">
        <f>F75</f>
        <v>0</v>
      </c>
    </row>
    <row r="75" spans="1:6" ht="13.5" thickBot="1" x14ac:dyDescent="0.25">
      <c r="A75" s="37"/>
      <c r="B75" s="5" t="s">
        <v>4</v>
      </c>
      <c r="C75" s="12">
        <v>3</v>
      </c>
      <c r="D75" s="12">
        <f t="shared" si="0"/>
        <v>3</v>
      </c>
      <c r="E75" s="12"/>
      <c r="F75" s="13"/>
    </row>
    <row r="76" spans="1:6" ht="25.5" customHeight="1" x14ac:dyDescent="0.2">
      <c r="A76" s="34">
        <v>15</v>
      </c>
      <c r="B76" s="40" t="s">
        <v>48</v>
      </c>
      <c r="C76" s="9">
        <f>C77</f>
        <v>1.2</v>
      </c>
      <c r="D76" s="9">
        <f>C76-F76</f>
        <v>1.2</v>
      </c>
      <c r="E76" s="9">
        <f>E77</f>
        <v>0</v>
      </c>
      <c r="F76" s="10">
        <f>F77</f>
        <v>0</v>
      </c>
    </row>
    <row r="77" spans="1:6" ht="13.5" customHeight="1" thickBot="1" x14ac:dyDescent="0.25">
      <c r="A77" s="37"/>
      <c r="B77" s="5" t="s">
        <v>4</v>
      </c>
      <c r="C77" s="12">
        <v>1.2</v>
      </c>
      <c r="D77" s="12">
        <f t="shared" si="0"/>
        <v>1.2</v>
      </c>
      <c r="E77" s="12"/>
      <c r="F77" s="13"/>
    </row>
    <row r="78" spans="1:6" ht="36" hidden="1" customHeight="1" thickBot="1" x14ac:dyDescent="0.25">
      <c r="A78" s="34">
        <v>20</v>
      </c>
      <c r="B78" s="1" t="s">
        <v>25</v>
      </c>
      <c r="C78" s="9">
        <f>C79</f>
        <v>0</v>
      </c>
      <c r="D78" s="9">
        <f t="shared" si="0"/>
        <v>0</v>
      </c>
      <c r="E78" s="9">
        <f>E79</f>
        <v>0</v>
      </c>
      <c r="F78" s="10">
        <f>F79</f>
        <v>0</v>
      </c>
    </row>
    <row r="79" spans="1:6" ht="13.5" hidden="1" thickBot="1" x14ac:dyDescent="0.25">
      <c r="A79" s="37"/>
      <c r="B79" s="5" t="s">
        <v>4</v>
      </c>
      <c r="C79" s="12"/>
      <c r="D79" s="12">
        <f t="shared" ref="D79:D142" si="1">C79-F79</f>
        <v>0</v>
      </c>
      <c r="E79" s="12"/>
      <c r="F79" s="13"/>
    </row>
    <row r="80" spans="1:6" ht="13.5" hidden="1" thickBot="1" x14ac:dyDescent="0.25">
      <c r="A80" s="34">
        <v>21</v>
      </c>
      <c r="B80" s="39" t="s">
        <v>26</v>
      </c>
      <c r="C80" s="9">
        <f>C81</f>
        <v>0</v>
      </c>
      <c r="D80" s="9">
        <f t="shared" si="1"/>
        <v>0</v>
      </c>
      <c r="E80" s="9">
        <f>E81</f>
        <v>0</v>
      </c>
      <c r="F80" s="10">
        <f>F81</f>
        <v>0</v>
      </c>
    </row>
    <row r="81" spans="1:6" ht="13.5" hidden="1" thickBot="1" x14ac:dyDescent="0.25">
      <c r="A81" s="37"/>
      <c r="B81" s="5" t="s">
        <v>4</v>
      </c>
      <c r="C81" s="12"/>
      <c r="D81" s="12">
        <f t="shared" si="1"/>
        <v>0</v>
      </c>
      <c r="E81" s="12"/>
      <c r="F81" s="13"/>
    </row>
    <row r="82" spans="1:6" ht="13.5" hidden="1" thickBot="1" x14ac:dyDescent="0.25">
      <c r="A82" s="34">
        <v>22</v>
      </c>
      <c r="B82" s="1" t="s">
        <v>49</v>
      </c>
      <c r="C82" s="9">
        <f>C83</f>
        <v>0</v>
      </c>
      <c r="D82" s="9">
        <f t="shared" si="1"/>
        <v>0</v>
      </c>
      <c r="E82" s="9">
        <f>E83</f>
        <v>0</v>
      </c>
      <c r="F82" s="10">
        <f>F83</f>
        <v>0</v>
      </c>
    </row>
    <row r="83" spans="1:6" ht="13.5" hidden="1" thickBot="1" x14ac:dyDescent="0.25">
      <c r="A83" s="37"/>
      <c r="B83" s="5" t="s">
        <v>4</v>
      </c>
      <c r="C83" s="12"/>
      <c r="D83" s="12">
        <f t="shared" si="1"/>
        <v>0</v>
      </c>
      <c r="E83" s="12"/>
      <c r="F83" s="13"/>
    </row>
    <row r="84" spans="1:6" ht="13.5" hidden="1" thickBot="1" x14ac:dyDescent="0.25">
      <c r="A84" s="34">
        <v>23</v>
      </c>
      <c r="B84" s="39" t="s">
        <v>50</v>
      </c>
      <c r="C84" s="9">
        <f>C85</f>
        <v>0</v>
      </c>
      <c r="D84" s="9">
        <f t="shared" si="1"/>
        <v>0</v>
      </c>
      <c r="E84" s="9">
        <f>E85</f>
        <v>0</v>
      </c>
      <c r="F84" s="10">
        <f>F85</f>
        <v>0</v>
      </c>
    </row>
    <row r="85" spans="1:6" ht="13.5" hidden="1" thickBot="1" x14ac:dyDescent="0.25">
      <c r="A85" s="37"/>
      <c r="B85" s="5" t="s">
        <v>4</v>
      </c>
      <c r="C85" s="12"/>
      <c r="D85" s="12">
        <f t="shared" si="1"/>
        <v>0</v>
      </c>
      <c r="E85" s="12"/>
      <c r="F85" s="13"/>
    </row>
    <row r="86" spans="1:6" ht="13.5" hidden="1" thickBot="1" x14ac:dyDescent="0.25">
      <c r="A86" s="34">
        <v>24</v>
      </c>
      <c r="B86" s="39" t="s">
        <v>27</v>
      </c>
      <c r="C86" s="9">
        <f>C87</f>
        <v>0</v>
      </c>
      <c r="D86" s="9">
        <f t="shared" si="1"/>
        <v>0</v>
      </c>
      <c r="E86" s="9">
        <f>E87</f>
        <v>0</v>
      </c>
      <c r="F86" s="10">
        <f>F87</f>
        <v>0</v>
      </c>
    </row>
    <row r="87" spans="1:6" ht="13.5" hidden="1" thickBot="1" x14ac:dyDescent="0.25">
      <c r="A87" s="37"/>
      <c r="B87" s="5" t="s">
        <v>4</v>
      </c>
      <c r="C87" s="12"/>
      <c r="D87" s="12">
        <f t="shared" si="1"/>
        <v>0</v>
      </c>
      <c r="E87" s="12"/>
      <c r="F87" s="13"/>
    </row>
    <row r="88" spans="1:6" ht="13.5" hidden="1" thickBot="1" x14ac:dyDescent="0.25">
      <c r="A88" s="34">
        <v>25</v>
      </c>
      <c r="B88" s="1" t="s">
        <v>51</v>
      </c>
      <c r="C88" s="9">
        <f>C89</f>
        <v>0</v>
      </c>
      <c r="D88" s="9">
        <f t="shared" si="1"/>
        <v>0</v>
      </c>
      <c r="E88" s="9">
        <f>E89</f>
        <v>0</v>
      </c>
      <c r="F88" s="10">
        <f>F89</f>
        <v>0</v>
      </c>
    </row>
    <row r="89" spans="1:6" ht="13.5" hidden="1" thickBot="1" x14ac:dyDescent="0.25">
      <c r="A89" s="37"/>
      <c r="B89" s="5" t="s">
        <v>4</v>
      </c>
      <c r="C89" s="12"/>
      <c r="D89" s="12">
        <f t="shared" si="1"/>
        <v>0</v>
      </c>
      <c r="E89" s="12"/>
      <c r="F89" s="13"/>
    </row>
    <row r="90" spans="1:6" ht="13.5" hidden="1" thickBot="1" x14ac:dyDescent="0.25">
      <c r="A90" s="34">
        <v>26</v>
      </c>
      <c r="B90" s="39" t="s">
        <v>52</v>
      </c>
      <c r="C90" s="9">
        <f>C91</f>
        <v>0</v>
      </c>
      <c r="D90" s="9">
        <f t="shared" si="1"/>
        <v>0</v>
      </c>
      <c r="E90" s="9">
        <f>E91</f>
        <v>0</v>
      </c>
      <c r="F90" s="10">
        <f>F91</f>
        <v>0</v>
      </c>
    </row>
    <row r="91" spans="1:6" ht="13.5" hidden="1" thickBot="1" x14ac:dyDescent="0.25">
      <c r="A91" s="37"/>
      <c r="B91" s="5" t="s">
        <v>4</v>
      </c>
      <c r="C91" s="12"/>
      <c r="D91" s="12">
        <f t="shared" si="1"/>
        <v>0</v>
      </c>
      <c r="E91" s="12"/>
      <c r="F91" s="13"/>
    </row>
    <row r="92" spans="1:6" ht="13.5" hidden="1" thickBot="1" x14ac:dyDescent="0.25">
      <c r="A92" s="34">
        <v>27</v>
      </c>
      <c r="B92" s="39" t="s">
        <v>29</v>
      </c>
      <c r="C92" s="9">
        <f>C93</f>
        <v>0</v>
      </c>
      <c r="D92" s="9">
        <f t="shared" si="1"/>
        <v>0</v>
      </c>
      <c r="E92" s="9">
        <f>E93</f>
        <v>0</v>
      </c>
      <c r="F92" s="10">
        <f>F93</f>
        <v>0</v>
      </c>
    </row>
    <row r="93" spans="1:6" ht="13.5" hidden="1" thickBot="1" x14ac:dyDescent="0.25">
      <c r="A93" s="37"/>
      <c r="B93" s="5" t="s">
        <v>4</v>
      </c>
      <c r="C93" s="12"/>
      <c r="D93" s="12">
        <f t="shared" si="1"/>
        <v>0</v>
      </c>
      <c r="E93" s="12"/>
      <c r="F93" s="13"/>
    </row>
    <row r="94" spans="1:6" ht="13.5" hidden="1" thickBot="1" x14ac:dyDescent="0.25">
      <c r="A94" s="34">
        <v>28</v>
      </c>
      <c r="B94" s="1" t="s">
        <v>53</v>
      </c>
      <c r="C94" s="9">
        <f>C95</f>
        <v>0</v>
      </c>
      <c r="D94" s="9">
        <f t="shared" si="1"/>
        <v>0</v>
      </c>
      <c r="E94" s="9">
        <f>E95</f>
        <v>0</v>
      </c>
      <c r="F94" s="10">
        <f>F95</f>
        <v>0</v>
      </c>
    </row>
    <row r="95" spans="1:6" ht="13.5" hidden="1" thickBot="1" x14ac:dyDescent="0.25">
      <c r="A95" s="37"/>
      <c r="B95" s="5" t="s">
        <v>4</v>
      </c>
      <c r="C95" s="12"/>
      <c r="D95" s="12">
        <f t="shared" si="1"/>
        <v>0</v>
      </c>
      <c r="E95" s="12"/>
      <c r="F95" s="13"/>
    </row>
    <row r="96" spans="1:6" ht="5.25" hidden="1" customHeight="1" thickBot="1" x14ac:dyDescent="0.25">
      <c r="A96" s="34">
        <v>29</v>
      </c>
      <c r="B96" s="1" t="s">
        <v>30</v>
      </c>
      <c r="C96" s="9">
        <f>C97</f>
        <v>0</v>
      </c>
      <c r="D96" s="9">
        <f t="shared" si="1"/>
        <v>0</v>
      </c>
      <c r="E96" s="9">
        <f>E97</f>
        <v>0</v>
      </c>
      <c r="F96" s="10">
        <f>F97</f>
        <v>0</v>
      </c>
    </row>
    <row r="97" spans="1:6" ht="36" hidden="1" customHeight="1" thickBot="1" x14ac:dyDescent="0.25">
      <c r="A97" s="37"/>
      <c r="B97" s="5" t="s">
        <v>4</v>
      </c>
      <c r="C97" s="12"/>
      <c r="D97" s="12">
        <f t="shared" si="1"/>
        <v>0</v>
      </c>
      <c r="E97" s="12"/>
      <c r="F97" s="13"/>
    </row>
    <row r="98" spans="1:6" ht="24.75" hidden="1" customHeight="1" thickBot="1" x14ac:dyDescent="0.25">
      <c r="A98" s="34">
        <v>30</v>
      </c>
      <c r="B98" s="39" t="s">
        <v>54</v>
      </c>
      <c r="C98" s="9">
        <f>C99</f>
        <v>0</v>
      </c>
      <c r="D98" s="9">
        <f t="shared" si="1"/>
        <v>0</v>
      </c>
      <c r="E98" s="9">
        <f>E99</f>
        <v>0</v>
      </c>
      <c r="F98" s="10">
        <f>F99</f>
        <v>0</v>
      </c>
    </row>
    <row r="99" spans="1:6" ht="36" hidden="1" customHeight="1" thickBot="1" x14ac:dyDescent="0.25">
      <c r="A99" s="37"/>
      <c r="B99" s="5" t="s">
        <v>4</v>
      </c>
      <c r="C99" s="12"/>
      <c r="D99" s="12">
        <f t="shared" si="1"/>
        <v>0</v>
      </c>
      <c r="E99" s="12"/>
      <c r="F99" s="13"/>
    </row>
    <row r="100" spans="1:6" x14ac:dyDescent="0.2">
      <c r="A100" s="34">
        <v>16</v>
      </c>
      <c r="B100" s="39" t="s">
        <v>31</v>
      </c>
      <c r="C100" s="9">
        <f>C101</f>
        <v>1.2</v>
      </c>
      <c r="D100" s="9">
        <f t="shared" si="1"/>
        <v>1.2</v>
      </c>
      <c r="E100" s="9">
        <f>E101</f>
        <v>0</v>
      </c>
      <c r="F100" s="10">
        <f>F101</f>
        <v>0</v>
      </c>
    </row>
    <row r="101" spans="1:6" ht="13.5" thickBot="1" x14ac:dyDescent="0.25">
      <c r="A101" s="37"/>
      <c r="B101" s="5" t="s">
        <v>4</v>
      </c>
      <c r="C101" s="12">
        <v>1.2</v>
      </c>
      <c r="D101" s="12">
        <f t="shared" si="1"/>
        <v>1.2</v>
      </c>
      <c r="E101" s="12"/>
      <c r="F101" s="13"/>
    </row>
    <row r="102" spans="1:6" x14ac:dyDescent="0.2">
      <c r="A102" s="34">
        <v>17</v>
      </c>
      <c r="B102" s="39" t="s">
        <v>32</v>
      </c>
      <c r="C102" s="9">
        <f>C103</f>
        <v>1.2</v>
      </c>
      <c r="D102" s="9">
        <f t="shared" si="1"/>
        <v>1.2</v>
      </c>
      <c r="E102" s="9">
        <f>E103</f>
        <v>0</v>
      </c>
      <c r="F102" s="10">
        <f>F103</f>
        <v>0</v>
      </c>
    </row>
    <row r="103" spans="1:6" ht="12.75" customHeight="1" thickBot="1" x14ac:dyDescent="0.25">
      <c r="A103" s="37"/>
      <c r="B103" s="5" t="s">
        <v>4</v>
      </c>
      <c r="C103" s="12">
        <v>1.2</v>
      </c>
      <c r="D103" s="12">
        <f t="shared" si="1"/>
        <v>1.2</v>
      </c>
      <c r="E103" s="12"/>
      <c r="F103" s="13"/>
    </row>
    <row r="104" spans="1:6" ht="13.5" hidden="1" thickBot="1" x14ac:dyDescent="0.25">
      <c r="A104" s="24">
        <v>33</v>
      </c>
      <c r="B104" s="41" t="s">
        <v>55</v>
      </c>
      <c r="C104" s="9">
        <f>C105</f>
        <v>0</v>
      </c>
      <c r="D104" s="9">
        <f t="shared" si="1"/>
        <v>0</v>
      </c>
      <c r="E104" s="9">
        <f>E105</f>
        <v>0</v>
      </c>
      <c r="F104" s="10">
        <f>F105</f>
        <v>0</v>
      </c>
    </row>
    <row r="105" spans="1:6" ht="13.5" hidden="1" thickBot="1" x14ac:dyDescent="0.25">
      <c r="A105" s="38"/>
      <c r="B105" s="5" t="s">
        <v>4</v>
      </c>
      <c r="C105" s="12"/>
      <c r="D105" s="12">
        <f t="shared" si="1"/>
        <v>0</v>
      </c>
      <c r="E105" s="12"/>
      <c r="F105" s="13"/>
    </row>
    <row r="106" spans="1:6" x14ac:dyDescent="0.2">
      <c r="A106" s="24">
        <v>18</v>
      </c>
      <c r="B106" s="41" t="s">
        <v>56</v>
      </c>
      <c r="C106" s="9">
        <f>C107</f>
        <v>1.2</v>
      </c>
      <c r="D106" s="9">
        <f t="shared" si="1"/>
        <v>1.2</v>
      </c>
      <c r="E106" s="9">
        <f>E107</f>
        <v>0</v>
      </c>
      <c r="F106" s="10">
        <f>F107</f>
        <v>0</v>
      </c>
    </row>
    <row r="107" spans="1:6" ht="12" customHeight="1" thickBot="1" x14ac:dyDescent="0.25">
      <c r="A107" s="38"/>
      <c r="B107" s="5" t="s">
        <v>4</v>
      </c>
      <c r="C107" s="12">
        <v>1.2</v>
      </c>
      <c r="D107" s="12">
        <f t="shared" si="1"/>
        <v>1.2</v>
      </c>
      <c r="E107" s="12"/>
      <c r="F107" s="13"/>
    </row>
    <row r="108" spans="1:6" ht="13.5" hidden="1" thickBot="1" x14ac:dyDescent="0.25">
      <c r="A108" s="24">
        <v>35</v>
      </c>
      <c r="B108" s="41" t="s">
        <v>33</v>
      </c>
      <c r="C108" s="9">
        <f>C109</f>
        <v>0</v>
      </c>
      <c r="D108" s="9">
        <f t="shared" si="1"/>
        <v>0</v>
      </c>
      <c r="E108" s="9">
        <f>E109</f>
        <v>0</v>
      </c>
      <c r="F108" s="10">
        <f>F109</f>
        <v>0</v>
      </c>
    </row>
    <row r="109" spans="1:6" ht="13.5" hidden="1" thickBot="1" x14ac:dyDescent="0.25">
      <c r="A109" s="38"/>
      <c r="B109" s="5" t="s">
        <v>4</v>
      </c>
      <c r="C109" s="12"/>
      <c r="D109" s="12">
        <f t="shared" si="1"/>
        <v>0</v>
      </c>
      <c r="E109" s="12"/>
      <c r="F109" s="13"/>
    </row>
    <row r="110" spans="1:6" x14ac:dyDescent="0.2">
      <c r="A110" s="34">
        <v>19</v>
      </c>
      <c r="B110" s="39" t="s">
        <v>57</v>
      </c>
      <c r="C110" s="9">
        <f>C111</f>
        <v>2.4</v>
      </c>
      <c r="D110" s="9">
        <f t="shared" si="1"/>
        <v>2.4</v>
      </c>
      <c r="E110" s="9">
        <f>E111</f>
        <v>0</v>
      </c>
      <c r="F110" s="10">
        <f>F111</f>
        <v>0</v>
      </c>
    </row>
    <row r="111" spans="1:6" ht="13.5" thickBot="1" x14ac:dyDescent="0.25">
      <c r="A111" s="37"/>
      <c r="B111" s="5" t="s">
        <v>4</v>
      </c>
      <c r="C111" s="12">
        <v>2.4</v>
      </c>
      <c r="D111" s="12">
        <f t="shared" si="1"/>
        <v>2.4</v>
      </c>
      <c r="E111" s="12"/>
      <c r="F111" s="13"/>
    </row>
    <row r="112" spans="1:6" x14ac:dyDescent="0.2">
      <c r="A112" s="24">
        <v>20</v>
      </c>
      <c r="B112" s="41" t="s">
        <v>81</v>
      </c>
      <c r="C112" s="9">
        <f>C113</f>
        <v>1.2</v>
      </c>
      <c r="D112" s="9">
        <f t="shared" si="1"/>
        <v>1.2</v>
      </c>
      <c r="E112" s="9">
        <f>E113</f>
        <v>0</v>
      </c>
      <c r="F112" s="10">
        <f>F113</f>
        <v>0</v>
      </c>
    </row>
    <row r="113" spans="1:6" ht="13.5" thickBot="1" x14ac:dyDescent="0.25">
      <c r="A113" s="38"/>
      <c r="B113" s="5" t="s">
        <v>4</v>
      </c>
      <c r="C113" s="12">
        <v>1.2</v>
      </c>
      <c r="D113" s="12">
        <f t="shared" si="1"/>
        <v>1.2</v>
      </c>
      <c r="E113" s="12"/>
      <c r="F113" s="13"/>
    </row>
    <row r="114" spans="1:6" x14ac:dyDescent="0.2">
      <c r="A114" s="24">
        <v>21</v>
      </c>
      <c r="B114" s="42" t="s">
        <v>36</v>
      </c>
      <c r="C114" s="9">
        <f>C115</f>
        <v>70.5</v>
      </c>
      <c r="D114" s="9">
        <f t="shared" si="1"/>
        <v>68.5</v>
      </c>
      <c r="E114" s="9">
        <f>E115</f>
        <v>65.5</v>
      </c>
      <c r="F114" s="10">
        <f>F115</f>
        <v>2</v>
      </c>
    </row>
    <row r="115" spans="1:6" ht="13.5" thickBot="1" x14ac:dyDescent="0.25">
      <c r="A115" s="43"/>
      <c r="B115" s="44" t="s">
        <v>8</v>
      </c>
      <c r="C115" s="12">
        <v>70.5</v>
      </c>
      <c r="D115" s="12">
        <f t="shared" si="1"/>
        <v>68.5</v>
      </c>
      <c r="E115" s="12">
        <v>65.5</v>
      </c>
      <c r="F115" s="13">
        <v>2</v>
      </c>
    </row>
    <row r="116" spans="1:6" x14ac:dyDescent="0.2">
      <c r="A116" s="146" t="s">
        <v>58</v>
      </c>
      <c r="B116" s="147"/>
      <c r="C116" s="45">
        <f>C15+C19+C23+C27+C31+C35+C39+C43+C47+C51+C55+C59+C63+C66+C68+C70+C72+C74+C76+C78+C80+C82+C84+C86+C88+C90+C92+C94+C96+C98+C100+C102+C104+C106+C108+C110+C112+C114</f>
        <v>5655.2999999999975</v>
      </c>
      <c r="D116" s="46">
        <f t="shared" si="1"/>
        <v>5455.6999999999971</v>
      </c>
      <c r="E116" s="45">
        <f>E15+E19+E23+E27+E31+E35+E39+E43+E47+E51+E55+E59+E63+E66+E68+E70+E72+E74+E76+E78+E80+E82+E84+E86+E88+E90+E92+E94+E96+E98+E100+E102+E104+E106+E108+E110+E112+E114</f>
        <v>3849.6</v>
      </c>
      <c r="F116" s="47">
        <f>F15+F19+F23+F27+F31+F35+F39+F43+F47+F51+F55+F59+F63+F66+F68+F70+F72+F74+F76+F78+F80+F82+F84+F86+F88+F90+F92+F94+F96+F98+F100+F102+F104+F106+F108+F110+F112+F114</f>
        <v>199.59999999999997</v>
      </c>
    </row>
    <row r="117" spans="1:6" x14ac:dyDescent="0.2">
      <c r="A117" s="164" t="s">
        <v>8</v>
      </c>
      <c r="B117" s="165"/>
      <c r="C117" s="48">
        <f>C16+C20+C24+C28+C32+C36+C40+C44+C48+C52+C56+C60+C64+C115</f>
        <v>4631.8</v>
      </c>
      <c r="D117" s="49">
        <f t="shared" si="1"/>
        <v>4432.2</v>
      </c>
      <c r="E117" s="48">
        <f>E16+E20+E24+E28+E32+E36+E40+E44+E48+E52+E56+E60+E64+E115</f>
        <v>3108.4999999999995</v>
      </c>
      <c r="F117" s="50">
        <f>F16+F20+F24+F28+F32+F36+F40+F44+F48+F52+F56+F60+F64+F115</f>
        <v>199.59999999999997</v>
      </c>
    </row>
    <row r="118" spans="1:6" x14ac:dyDescent="0.2">
      <c r="A118" s="175" t="s">
        <v>59</v>
      </c>
      <c r="B118" s="176"/>
      <c r="C118" s="48">
        <f>C17+C21+C25+C29+C33+C37+C41+C45+C49+C53+C57+C61+C65+C67+C69+C71+C73+C75+C77+C79+C81+C83+C85+C87+C89+C91+C93+C95+C97+C99+C101+C103+C105+C107+C109+C111+C113</f>
        <v>966.4000000000002</v>
      </c>
      <c r="D118" s="49">
        <f t="shared" si="1"/>
        <v>966.4000000000002</v>
      </c>
      <c r="E118" s="48">
        <f>E17+E21+E25+E29+E33+E37+E41+E45+E49+E53+E57+E61+E65+E67+E69+E71+E73+E75+E77+E79+E81+E83+E85+E87+E89+E91+E93+E95+E97+E99+E101+E103+E105+E107+E109+E111+E113</f>
        <v>741.1</v>
      </c>
      <c r="F118" s="50">
        <f>F17+F21+F25+F29+F33+F37+F41+F45+F49+F53+F57+F61+F65+F67+F69+F71+F73+F75+F77+F79+F81+F83+F85+F87+F89+F91+F93+F95+F97+F99+F101+F103+F105+F107+F109+F111+F113</f>
        <v>0</v>
      </c>
    </row>
    <row r="119" spans="1:6" ht="13.5" thickBot="1" x14ac:dyDescent="0.25">
      <c r="A119" s="173" t="s">
        <v>60</v>
      </c>
      <c r="B119" s="174"/>
      <c r="C119" s="51">
        <f>C18+C22+C26+C30+C34+C38+C42+C46+C50+C54+C58+C62</f>
        <v>57.099999999999994</v>
      </c>
      <c r="D119" s="52">
        <f t="shared" si="1"/>
        <v>57.099999999999994</v>
      </c>
      <c r="E119" s="51">
        <f>E18+E22+E26+E30+E34+E38+E42+E46+E50+E54+E58+E62</f>
        <v>0</v>
      </c>
      <c r="F119" s="53">
        <f>F18+F22+F26+F30+F34+F38+F42+F46+F50+F54+F58+F62</f>
        <v>0</v>
      </c>
    </row>
    <row r="120" spans="1:6" ht="13.5" thickBot="1" x14ac:dyDescent="0.25">
      <c r="A120" s="168" t="s">
        <v>61</v>
      </c>
      <c r="B120" s="169"/>
      <c r="C120" s="169"/>
      <c r="D120" s="169"/>
      <c r="E120" s="169"/>
      <c r="F120" s="170"/>
    </row>
    <row r="121" spans="1:6" x14ac:dyDescent="0.2">
      <c r="A121" s="24">
        <v>1</v>
      </c>
      <c r="B121" s="1" t="s">
        <v>47</v>
      </c>
      <c r="C121" s="1">
        <f>C122+C123</f>
        <v>38.799999999999997</v>
      </c>
      <c r="D121" s="1">
        <f t="shared" si="1"/>
        <v>38.799999999999997</v>
      </c>
      <c r="E121" s="1">
        <f>E122+E123</f>
        <v>0</v>
      </c>
      <c r="F121" s="7">
        <f>F122+F123</f>
        <v>0</v>
      </c>
    </row>
    <row r="122" spans="1:6" x14ac:dyDescent="0.2">
      <c r="A122" s="27"/>
      <c r="B122" s="29" t="s">
        <v>8</v>
      </c>
      <c r="C122" s="36">
        <v>38.799999999999997</v>
      </c>
      <c r="D122" s="2">
        <f t="shared" si="1"/>
        <v>38.799999999999997</v>
      </c>
      <c r="E122" s="2"/>
      <c r="F122" s="8"/>
    </row>
    <row r="123" spans="1:6" ht="13.5" thickBot="1" x14ac:dyDescent="0.25">
      <c r="A123" s="27"/>
      <c r="B123" s="2" t="s">
        <v>4</v>
      </c>
      <c r="C123" s="2"/>
      <c r="D123" s="2">
        <f t="shared" si="1"/>
        <v>0</v>
      </c>
      <c r="E123" s="2"/>
      <c r="F123" s="8"/>
    </row>
    <row r="124" spans="1:6" x14ac:dyDescent="0.2">
      <c r="A124" s="24">
        <v>2</v>
      </c>
      <c r="B124" s="1" t="s">
        <v>7</v>
      </c>
      <c r="C124" s="1">
        <f>C125+C126</f>
        <v>2156.3000000000002</v>
      </c>
      <c r="D124" s="1">
        <f t="shared" si="1"/>
        <v>2156.3000000000002</v>
      </c>
      <c r="E124" s="1">
        <f>E125+E126</f>
        <v>0</v>
      </c>
      <c r="F124" s="7">
        <f>F125+F126</f>
        <v>0</v>
      </c>
    </row>
    <row r="125" spans="1:6" x14ac:dyDescent="0.2">
      <c r="A125" s="27"/>
      <c r="B125" s="29" t="s">
        <v>8</v>
      </c>
      <c r="C125" s="2">
        <v>1502.7</v>
      </c>
      <c r="D125" s="2">
        <f t="shared" si="1"/>
        <v>1502.7</v>
      </c>
      <c r="E125" s="2"/>
      <c r="F125" s="8"/>
    </row>
    <row r="126" spans="1:6" ht="13.5" customHeight="1" thickBot="1" x14ac:dyDescent="0.25">
      <c r="A126" s="28"/>
      <c r="B126" s="5" t="s">
        <v>4</v>
      </c>
      <c r="C126" s="5">
        <v>653.6</v>
      </c>
      <c r="D126" s="5">
        <f t="shared" si="1"/>
        <v>653.6</v>
      </c>
      <c r="E126" s="5"/>
      <c r="F126" s="6"/>
    </row>
    <row r="127" spans="1:6" ht="6.75" hidden="1" customHeight="1" thickBot="1" x14ac:dyDescent="0.25">
      <c r="A127" s="24">
        <v>3</v>
      </c>
      <c r="B127" s="1" t="s">
        <v>9</v>
      </c>
      <c r="C127" s="1">
        <f>C128</f>
        <v>0</v>
      </c>
      <c r="D127" s="1">
        <f t="shared" si="1"/>
        <v>0</v>
      </c>
      <c r="E127" s="1">
        <f>E128</f>
        <v>0</v>
      </c>
      <c r="F127" s="7">
        <f>F128</f>
        <v>0</v>
      </c>
    </row>
    <row r="128" spans="1:6" ht="13.5" hidden="1" thickBot="1" x14ac:dyDescent="0.25">
      <c r="A128" s="28"/>
      <c r="B128" s="5" t="s">
        <v>4</v>
      </c>
      <c r="C128" s="5"/>
      <c r="D128" s="5">
        <f t="shared" si="1"/>
        <v>0</v>
      </c>
      <c r="E128" s="5"/>
      <c r="F128" s="6"/>
    </row>
    <row r="129" spans="1:6" ht="13.5" hidden="1" thickBot="1" x14ac:dyDescent="0.25">
      <c r="A129" s="24">
        <v>4</v>
      </c>
      <c r="B129" s="1" t="s">
        <v>10</v>
      </c>
      <c r="C129" s="1">
        <f>C130</f>
        <v>0</v>
      </c>
      <c r="D129" s="1">
        <f>C129-F129</f>
        <v>0</v>
      </c>
      <c r="E129" s="1">
        <f>E130</f>
        <v>0</v>
      </c>
      <c r="F129" s="7">
        <f>F130</f>
        <v>0</v>
      </c>
    </row>
    <row r="130" spans="1:6" ht="13.5" hidden="1" thickBot="1" x14ac:dyDescent="0.25">
      <c r="A130" s="28"/>
      <c r="B130" s="5" t="s">
        <v>4</v>
      </c>
      <c r="C130" s="5"/>
      <c r="D130" s="5">
        <f t="shared" si="1"/>
        <v>0</v>
      </c>
      <c r="E130" s="5"/>
      <c r="F130" s="6"/>
    </row>
    <row r="131" spans="1:6" ht="13.5" hidden="1" thickBot="1" x14ac:dyDescent="0.25">
      <c r="A131" s="24">
        <v>5</v>
      </c>
      <c r="B131" s="1" t="s">
        <v>11</v>
      </c>
      <c r="C131" s="1">
        <f>C132</f>
        <v>0</v>
      </c>
      <c r="D131" s="1">
        <f>C131-F131</f>
        <v>0</v>
      </c>
      <c r="E131" s="1">
        <f>E132</f>
        <v>0</v>
      </c>
      <c r="F131" s="7">
        <f>F132</f>
        <v>0</v>
      </c>
    </row>
    <row r="132" spans="1:6" ht="13.5" hidden="1" thickBot="1" x14ac:dyDescent="0.25">
      <c r="A132" s="28"/>
      <c r="B132" s="5" t="s">
        <v>4</v>
      </c>
      <c r="C132" s="5"/>
      <c r="D132" s="5">
        <f t="shared" si="1"/>
        <v>0</v>
      </c>
      <c r="E132" s="5"/>
      <c r="F132" s="6"/>
    </row>
    <row r="133" spans="1:6" ht="13.5" hidden="1" thickBot="1" x14ac:dyDescent="0.25">
      <c r="A133" s="24">
        <v>6</v>
      </c>
      <c r="B133" s="1" t="s">
        <v>12</v>
      </c>
      <c r="C133" s="1">
        <f>C134</f>
        <v>0</v>
      </c>
      <c r="D133" s="1">
        <f>C133-F133</f>
        <v>0</v>
      </c>
      <c r="E133" s="1">
        <f>E134</f>
        <v>0</v>
      </c>
      <c r="F133" s="7">
        <f>F134</f>
        <v>0</v>
      </c>
    </row>
    <row r="134" spans="1:6" ht="13.5" hidden="1" thickBot="1" x14ac:dyDescent="0.25">
      <c r="A134" s="28"/>
      <c r="B134" s="5" t="s">
        <v>4</v>
      </c>
      <c r="C134" s="5"/>
      <c r="D134" s="5">
        <f t="shared" si="1"/>
        <v>0</v>
      </c>
      <c r="E134" s="5"/>
      <c r="F134" s="6"/>
    </row>
    <row r="135" spans="1:6" ht="13.5" hidden="1" thickBot="1" x14ac:dyDescent="0.25">
      <c r="A135" s="24">
        <v>7</v>
      </c>
      <c r="B135" s="1" t="s">
        <v>13</v>
      </c>
      <c r="C135" s="1">
        <f>C136</f>
        <v>0</v>
      </c>
      <c r="D135" s="1">
        <f>C135-F135</f>
        <v>0</v>
      </c>
      <c r="E135" s="1">
        <f>E136</f>
        <v>0</v>
      </c>
      <c r="F135" s="7">
        <f>F136</f>
        <v>0</v>
      </c>
    </row>
    <row r="136" spans="1:6" ht="13.5" hidden="1" thickBot="1" x14ac:dyDescent="0.25">
      <c r="A136" s="38"/>
      <c r="B136" s="5" t="s">
        <v>4</v>
      </c>
      <c r="C136" s="5"/>
      <c r="D136" s="5">
        <f t="shared" si="1"/>
        <v>0</v>
      </c>
      <c r="E136" s="5"/>
      <c r="F136" s="6"/>
    </row>
    <row r="137" spans="1:6" ht="13.5" hidden="1" thickBot="1" x14ac:dyDescent="0.25">
      <c r="A137" s="24">
        <v>8</v>
      </c>
      <c r="B137" s="1" t="s">
        <v>14</v>
      </c>
      <c r="C137" s="1">
        <f>C138</f>
        <v>0</v>
      </c>
      <c r="D137" s="1">
        <f>C137-F137</f>
        <v>0</v>
      </c>
      <c r="E137" s="1">
        <f>E138</f>
        <v>0</v>
      </c>
      <c r="F137" s="7">
        <f>F138</f>
        <v>0</v>
      </c>
    </row>
    <row r="138" spans="1:6" ht="13.5" hidden="1" thickBot="1" x14ac:dyDescent="0.25">
      <c r="A138" s="38"/>
      <c r="B138" s="5" t="s">
        <v>4</v>
      </c>
      <c r="C138" s="5"/>
      <c r="D138" s="5">
        <f t="shared" si="1"/>
        <v>0</v>
      </c>
      <c r="E138" s="5"/>
      <c r="F138" s="6"/>
    </row>
    <row r="139" spans="1:6" ht="13.5" hidden="1" thickBot="1" x14ac:dyDescent="0.25">
      <c r="A139" s="24">
        <v>9</v>
      </c>
      <c r="B139" s="1" t="s">
        <v>15</v>
      </c>
      <c r="C139" s="1">
        <f>C140</f>
        <v>0</v>
      </c>
      <c r="D139" s="1">
        <f>C139-F139</f>
        <v>0</v>
      </c>
      <c r="E139" s="1">
        <f>E140</f>
        <v>0</v>
      </c>
      <c r="F139" s="7">
        <f>F140</f>
        <v>0</v>
      </c>
    </row>
    <row r="140" spans="1:6" ht="13.5" hidden="1" thickBot="1" x14ac:dyDescent="0.25">
      <c r="A140" s="38"/>
      <c r="B140" s="5" t="s">
        <v>4</v>
      </c>
      <c r="C140" s="5"/>
      <c r="D140" s="5">
        <f t="shared" si="1"/>
        <v>0</v>
      </c>
      <c r="E140" s="5"/>
      <c r="F140" s="6"/>
    </row>
    <row r="141" spans="1:6" ht="13.5" hidden="1" thickBot="1" x14ac:dyDescent="0.25">
      <c r="A141" s="24">
        <v>10</v>
      </c>
      <c r="B141" s="39" t="s">
        <v>16</v>
      </c>
      <c r="C141" s="1">
        <f>C142</f>
        <v>0</v>
      </c>
      <c r="D141" s="1">
        <f>C141-F141</f>
        <v>0</v>
      </c>
      <c r="E141" s="1">
        <f>E142</f>
        <v>0</v>
      </c>
      <c r="F141" s="7">
        <f>F142</f>
        <v>0</v>
      </c>
    </row>
    <row r="142" spans="1:6" ht="13.5" hidden="1" thickBot="1" x14ac:dyDescent="0.25">
      <c r="A142" s="38"/>
      <c r="B142" s="5" t="s">
        <v>4</v>
      </c>
      <c r="C142" s="5"/>
      <c r="D142" s="5">
        <f t="shared" si="1"/>
        <v>0</v>
      </c>
      <c r="E142" s="5"/>
      <c r="F142" s="6"/>
    </row>
    <row r="143" spans="1:6" ht="13.5" hidden="1" thickBot="1" x14ac:dyDescent="0.25">
      <c r="A143" s="24">
        <v>11</v>
      </c>
      <c r="B143" s="1" t="s">
        <v>17</v>
      </c>
      <c r="C143" s="1">
        <f>C144</f>
        <v>0</v>
      </c>
      <c r="D143" s="1">
        <f>C143-F143</f>
        <v>0</v>
      </c>
      <c r="E143" s="1">
        <f>E144</f>
        <v>0</v>
      </c>
      <c r="F143" s="7">
        <f>F144</f>
        <v>0</v>
      </c>
    </row>
    <row r="144" spans="1:6" ht="13.5" hidden="1" thickBot="1" x14ac:dyDescent="0.25">
      <c r="A144" s="38"/>
      <c r="B144" s="5" t="s">
        <v>4</v>
      </c>
      <c r="C144" s="5"/>
      <c r="D144" s="5">
        <f t="shared" ref="D144:D176" si="2">C144-F144</f>
        <v>0</v>
      </c>
      <c r="E144" s="5"/>
      <c r="F144" s="6"/>
    </row>
    <row r="145" spans="1:6" ht="13.5" hidden="1" thickBot="1" x14ac:dyDescent="0.25">
      <c r="A145" s="24">
        <v>12</v>
      </c>
      <c r="B145" s="1" t="s">
        <v>18</v>
      </c>
      <c r="C145" s="1">
        <f>C146</f>
        <v>0</v>
      </c>
      <c r="D145" s="1">
        <f>C145-F145</f>
        <v>0</v>
      </c>
      <c r="E145" s="1">
        <f>E146</f>
        <v>0</v>
      </c>
      <c r="F145" s="7">
        <f>F146</f>
        <v>0</v>
      </c>
    </row>
    <row r="146" spans="1:6" ht="13.5" hidden="1" thickBot="1" x14ac:dyDescent="0.25">
      <c r="A146" s="38"/>
      <c r="B146" s="5" t="s">
        <v>4</v>
      </c>
      <c r="C146" s="5"/>
      <c r="D146" s="5">
        <f t="shared" si="2"/>
        <v>0</v>
      </c>
      <c r="E146" s="5"/>
      <c r="F146" s="6"/>
    </row>
    <row r="147" spans="1:6" ht="13.5" hidden="1" thickBot="1" x14ac:dyDescent="0.25">
      <c r="A147" s="24">
        <v>13</v>
      </c>
      <c r="B147" s="1" t="s">
        <v>19</v>
      </c>
      <c r="C147" s="1">
        <f>C148</f>
        <v>0</v>
      </c>
      <c r="D147" s="1">
        <f>C147-F147</f>
        <v>0</v>
      </c>
      <c r="E147" s="1">
        <f>E148</f>
        <v>0</v>
      </c>
      <c r="F147" s="7">
        <f>F148</f>
        <v>0</v>
      </c>
    </row>
    <row r="148" spans="1:6" ht="13.5" hidden="1" thickBot="1" x14ac:dyDescent="0.25">
      <c r="A148" s="38"/>
      <c r="B148" s="5" t="s">
        <v>4</v>
      </c>
      <c r="C148" s="54"/>
      <c r="D148" s="5">
        <f t="shared" si="2"/>
        <v>0</v>
      </c>
      <c r="E148" s="54"/>
      <c r="F148" s="55"/>
    </row>
    <row r="149" spans="1:6" x14ac:dyDescent="0.2">
      <c r="A149" s="34">
        <v>3</v>
      </c>
      <c r="B149" s="1" t="s">
        <v>24</v>
      </c>
      <c r="C149" s="9">
        <f>C150+C151+C152</f>
        <v>381.6</v>
      </c>
      <c r="D149" s="1">
        <f t="shared" si="2"/>
        <v>367.8</v>
      </c>
      <c r="E149" s="9">
        <f>E150+E151+E152</f>
        <v>281.3</v>
      </c>
      <c r="F149" s="10">
        <f>F150+F151+F152</f>
        <v>13.8</v>
      </c>
    </row>
    <row r="150" spans="1:6" x14ac:dyDescent="0.2">
      <c r="A150" s="35"/>
      <c r="B150" s="29" t="s">
        <v>8</v>
      </c>
      <c r="C150" s="3">
        <v>360</v>
      </c>
      <c r="D150" s="2">
        <f t="shared" si="2"/>
        <v>346.2</v>
      </c>
      <c r="E150" s="3">
        <v>281.3</v>
      </c>
      <c r="F150" s="11">
        <v>13.8</v>
      </c>
    </row>
    <row r="151" spans="1:6" x14ac:dyDescent="0.2">
      <c r="A151" s="35"/>
      <c r="B151" s="2" t="s">
        <v>4</v>
      </c>
      <c r="C151" s="3"/>
      <c r="D151" s="2">
        <f t="shared" si="2"/>
        <v>0</v>
      </c>
      <c r="E151" s="3"/>
      <c r="F151" s="11"/>
    </row>
    <row r="152" spans="1:6" ht="13.5" thickBot="1" x14ac:dyDescent="0.25">
      <c r="A152" s="37"/>
      <c r="B152" s="5" t="s">
        <v>6</v>
      </c>
      <c r="C152" s="12">
        <v>21.6</v>
      </c>
      <c r="D152" s="5">
        <f t="shared" si="2"/>
        <v>21.6</v>
      </c>
      <c r="E152" s="12"/>
      <c r="F152" s="13"/>
    </row>
    <row r="153" spans="1:6" ht="15" customHeight="1" x14ac:dyDescent="0.2">
      <c r="A153" s="34">
        <v>4</v>
      </c>
      <c r="B153" s="40" t="s">
        <v>78</v>
      </c>
      <c r="C153" s="9">
        <f>SUM(C154:C158)</f>
        <v>1509.7</v>
      </c>
      <c r="D153" s="1">
        <f>C153-F153</f>
        <v>1301</v>
      </c>
      <c r="E153" s="9">
        <f>SUM(E154:E158)</f>
        <v>1023.9000000000001</v>
      </c>
      <c r="F153" s="10">
        <f>SUM(F154:F158)</f>
        <v>208.7</v>
      </c>
    </row>
    <row r="154" spans="1:6" x14ac:dyDescent="0.2">
      <c r="A154" s="35"/>
      <c r="B154" s="29" t="s">
        <v>8</v>
      </c>
      <c r="C154" s="3">
        <v>652.20000000000005</v>
      </c>
      <c r="D154" s="3">
        <f t="shared" si="2"/>
        <v>652.20000000000005</v>
      </c>
      <c r="E154" s="3">
        <v>521.1</v>
      </c>
      <c r="F154" s="11"/>
    </row>
    <row r="155" spans="1:6" x14ac:dyDescent="0.2">
      <c r="A155" s="35"/>
      <c r="B155" s="29" t="s">
        <v>3</v>
      </c>
      <c r="C155" s="3">
        <v>108.9</v>
      </c>
      <c r="D155" s="3">
        <f t="shared" si="2"/>
        <v>0</v>
      </c>
      <c r="E155" s="3"/>
      <c r="F155" s="11">
        <v>108.9</v>
      </c>
    </row>
    <row r="156" spans="1:6" x14ac:dyDescent="0.2">
      <c r="A156" s="35"/>
      <c r="B156" s="2" t="s">
        <v>4</v>
      </c>
      <c r="C156" s="3">
        <v>387.7</v>
      </c>
      <c r="D156" s="3">
        <f t="shared" si="2"/>
        <v>387.7</v>
      </c>
      <c r="E156" s="3">
        <v>332.8</v>
      </c>
      <c r="F156" s="11"/>
    </row>
    <row r="157" spans="1:6" x14ac:dyDescent="0.2">
      <c r="A157" s="142"/>
      <c r="B157" s="4" t="s">
        <v>76</v>
      </c>
      <c r="C157" s="17">
        <v>143.5</v>
      </c>
      <c r="D157" s="3">
        <f t="shared" si="2"/>
        <v>54.7</v>
      </c>
      <c r="E157" s="17">
        <v>49.5</v>
      </c>
      <c r="F157" s="18">
        <v>88.8</v>
      </c>
    </row>
    <row r="158" spans="1:6" ht="13.5" thickBot="1" x14ac:dyDescent="0.25">
      <c r="A158" s="37"/>
      <c r="B158" s="5" t="s">
        <v>6</v>
      </c>
      <c r="C158" s="12">
        <v>217.4</v>
      </c>
      <c r="D158" s="12">
        <f t="shared" si="2"/>
        <v>206.4</v>
      </c>
      <c r="E158" s="12">
        <v>120.5</v>
      </c>
      <c r="F158" s="13">
        <v>11</v>
      </c>
    </row>
    <row r="159" spans="1:6" ht="27.75" customHeight="1" x14ac:dyDescent="0.2">
      <c r="A159" s="34">
        <v>5</v>
      </c>
      <c r="B159" s="40" t="s">
        <v>48</v>
      </c>
      <c r="C159" s="9">
        <f>C160+C161+C162</f>
        <v>299.2</v>
      </c>
      <c r="D159" s="9">
        <f>C159-F159</f>
        <v>280</v>
      </c>
      <c r="E159" s="9">
        <f>E160+E161+E162</f>
        <v>219.9</v>
      </c>
      <c r="F159" s="10">
        <f>F160+F161+F162</f>
        <v>19.2</v>
      </c>
    </row>
    <row r="160" spans="1:6" x14ac:dyDescent="0.2">
      <c r="A160" s="35"/>
      <c r="B160" s="29" t="s">
        <v>8</v>
      </c>
      <c r="C160" s="3">
        <v>74.3</v>
      </c>
      <c r="D160" s="3">
        <f t="shared" si="2"/>
        <v>55.099999999999994</v>
      </c>
      <c r="E160" s="3">
        <v>30.6</v>
      </c>
      <c r="F160" s="11">
        <v>19.2</v>
      </c>
    </row>
    <row r="161" spans="1:6" x14ac:dyDescent="0.2">
      <c r="A161" s="35"/>
      <c r="B161" s="2" t="s">
        <v>4</v>
      </c>
      <c r="C161" s="3">
        <v>195.9</v>
      </c>
      <c r="D161" s="3">
        <f t="shared" si="2"/>
        <v>195.9</v>
      </c>
      <c r="E161" s="3">
        <v>164.3</v>
      </c>
      <c r="F161" s="56"/>
    </row>
    <row r="162" spans="1:6" ht="13.5" thickBot="1" x14ac:dyDescent="0.25">
      <c r="A162" s="37"/>
      <c r="B162" s="5" t="s">
        <v>6</v>
      </c>
      <c r="C162" s="12">
        <v>29</v>
      </c>
      <c r="D162" s="12">
        <f t="shared" si="2"/>
        <v>29</v>
      </c>
      <c r="E162" s="12">
        <v>25</v>
      </c>
      <c r="F162" s="13"/>
    </row>
    <row r="163" spans="1:6" ht="2.25" hidden="1" customHeight="1" thickBot="1" x14ac:dyDescent="0.25">
      <c r="A163" s="24">
        <v>17</v>
      </c>
      <c r="B163" s="39" t="s">
        <v>35</v>
      </c>
      <c r="C163" s="9">
        <f>C164+C165+C166</f>
        <v>0</v>
      </c>
      <c r="D163" s="9">
        <f t="shared" si="2"/>
        <v>0</v>
      </c>
      <c r="E163" s="9">
        <f>E164+E165+E166</f>
        <v>0</v>
      </c>
      <c r="F163" s="10">
        <f>F164+F165+F166</f>
        <v>0</v>
      </c>
    </row>
    <row r="164" spans="1:6" ht="13.5" hidden="1" thickBot="1" x14ac:dyDescent="0.25">
      <c r="A164" s="27"/>
      <c r="B164" s="29" t="s">
        <v>8</v>
      </c>
      <c r="C164" s="3"/>
      <c r="D164" s="3">
        <f t="shared" si="2"/>
        <v>0</v>
      </c>
      <c r="E164" s="3"/>
      <c r="F164" s="11"/>
    </row>
    <row r="165" spans="1:6" ht="13.5" hidden="1" thickBot="1" x14ac:dyDescent="0.25">
      <c r="A165" s="57"/>
      <c r="B165" s="2" t="s">
        <v>4</v>
      </c>
      <c r="C165" s="17"/>
      <c r="D165" s="3">
        <f t="shared" si="2"/>
        <v>0</v>
      </c>
      <c r="E165" s="17"/>
      <c r="F165" s="18"/>
    </row>
    <row r="166" spans="1:6" ht="13.5" hidden="1" thickBot="1" x14ac:dyDescent="0.25">
      <c r="A166" s="57"/>
      <c r="B166" s="4" t="s">
        <v>6</v>
      </c>
      <c r="C166" s="17"/>
      <c r="D166" s="17">
        <f t="shared" si="2"/>
        <v>0</v>
      </c>
      <c r="E166" s="17"/>
      <c r="F166" s="18"/>
    </row>
    <row r="167" spans="1:6" x14ac:dyDescent="0.2">
      <c r="A167" s="24">
        <v>6</v>
      </c>
      <c r="B167" s="41" t="s">
        <v>81</v>
      </c>
      <c r="C167" s="108">
        <f>C168+C169+C170</f>
        <v>94.2</v>
      </c>
      <c r="D167" s="1">
        <f t="shared" si="2"/>
        <v>94.2</v>
      </c>
      <c r="E167" s="108">
        <f>E168+E169+E170</f>
        <v>84.899999999999991</v>
      </c>
      <c r="F167" s="113">
        <f>F168+F169+F170</f>
        <v>0</v>
      </c>
    </row>
    <row r="168" spans="1:6" x14ac:dyDescent="0.2">
      <c r="A168" s="27"/>
      <c r="B168" s="60" t="s">
        <v>8</v>
      </c>
      <c r="C168" s="109"/>
      <c r="D168" s="2">
        <f t="shared" si="2"/>
        <v>0</v>
      </c>
      <c r="E168" s="109"/>
      <c r="F168" s="110"/>
    </row>
    <row r="169" spans="1:6" x14ac:dyDescent="0.2">
      <c r="A169" s="27"/>
      <c r="B169" s="2" t="s">
        <v>4</v>
      </c>
      <c r="C169" s="109">
        <v>82.2</v>
      </c>
      <c r="D169" s="2">
        <f t="shared" si="2"/>
        <v>82.2</v>
      </c>
      <c r="E169" s="109">
        <v>77.8</v>
      </c>
      <c r="F169" s="110"/>
    </row>
    <row r="170" spans="1:6" ht="13.5" thickBot="1" x14ac:dyDescent="0.25">
      <c r="A170" s="28"/>
      <c r="B170" s="5" t="s">
        <v>6</v>
      </c>
      <c r="C170" s="116">
        <v>12</v>
      </c>
      <c r="D170" s="5">
        <f t="shared" si="2"/>
        <v>12</v>
      </c>
      <c r="E170" s="116">
        <v>7.1</v>
      </c>
      <c r="F170" s="117"/>
    </row>
    <row r="171" spans="1:6" x14ac:dyDescent="0.2">
      <c r="A171" s="195" t="s">
        <v>62</v>
      </c>
      <c r="B171" s="196"/>
      <c r="C171" s="14">
        <f>C121+C124+C127+C129+C131+C133+C135+C137+C139+C141+C143+C145+C147+C149+C153+C159+C163+C167</f>
        <v>4479.8</v>
      </c>
      <c r="D171" s="14">
        <f t="shared" si="2"/>
        <v>4238.1000000000004</v>
      </c>
      <c r="E171" s="14">
        <f>E121+E124+E127+E129+E131+E133+E135+E137+E139+E141+E143+E145+E147+E149+E153+E159+E163+E167</f>
        <v>1610.0000000000002</v>
      </c>
      <c r="F171" s="15">
        <f>F121+F124+F127+F129+F131+F133+F135+F137+F139+F141+F143+F145+F147+F149+F153+F159+F163+F167</f>
        <v>241.7</v>
      </c>
    </row>
    <row r="172" spans="1:6" x14ac:dyDescent="0.2">
      <c r="A172" s="164" t="s">
        <v>8</v>
      </c>
      <c r="B172" s="165"/>
      <c r="C172" s="64">
        <f>C122+C125+C150+C154+C160+C164+C168</f>
        <v>2628</v>
      </c>
      <c r="D172" s="64">
        <f t="shared" si="2"/>
        <v>2595</v>
      </c>
      <c r="E172" s="64">
        <f>E122+E125+E150+E154+E160+E164+E168</f>
        <v>833.00000000000011</v>
      </c>
      <c r="F172" s="65">
        <f>F122+F125+F150+F154+F160+F164+F168</f>
        <v>33</v>
      </c>
    </row>
    <row r="173" spans="1:6" x14ac:dyDescent="0.2">
      <c r="A173" s="164" t="s">
        <v>3</v>
      </c>
      <c r="B173" s="165"/>
      <c r="C173" s="64">
        <f>C155</f>
        <v>108.9</v>
      </c>
      <c r="D173" s="64">
        <f t="shared" si="2"/>
        <v>0</v>
      </c>
      <c r="E173" s="64">
        <f>E155</f>
        <v>0</v>
      </c>
      <c r="F173" s="65">
        <f>F155</f>
        <v>108.9</v>
      </c>
    </row>
    <row r="174" spans="1:6" x14ac:dyDescent="0.2">
      <c r="A174" s="175" t="s">
        <v>4</v>
      </c>
      <c r="B174" s="176"/>
      <c r="C174" s="48">
        <f>C123+C126+C128+C130+C132+C134+C136+C138+C140+C142+C144+C146+C148+C151+C156+C161+C165+C169</f>
        <v>1319.4</v>
      </c>
      <c r="D174" s="49">
        <f t="shared" si="2"/>
        <v>1319.4</v>
      </c>
      <c r="E174" s="48">
        <f>E123+E126+E128+E130+E132+E134+E136+E138+E140+E142+E144+E146+E148+E151+E156+E161+E165+E169</f>
        <v>574.9</v>
      </c>
      <c r="F174" s="50">
        <f>F123+F126+F128+F130+F132+F134+F136+F138+F140+F142+F144+F146+F148+F151+F156+F161+F165+F169</f>
        <v>0</v>
      </c>
    </row>
    <row r="175" spans="1:6" x14ac:dyDescent="0.2">
      <c r="A175" s="143"/>
      <c r="B175" s="144" t="s">
        <v>76</v>
      </c>
      <c r="C175" s="87">
        <f>C157</f>
        <v>143.5</v>
      </c>
      <c r="D175" s="49">
        <f t="shared" si="2"/>
        <v>54.7</v>
      </c>
      <c r="E175" s="87">
        <f>E157</f>
        <v>49.5</v>
      </c>
      <c r="F175" s="88">
        <f>F157</f>
        <v>88.8</v>
      </c>
    </row>
    <row r="176" spans="1:6" ht="13.5" thickBot="1" x14ac:dyDescent="0.25">
      <c r="A176" s="173" t="s">
        <v>60</v>
      </c>
      <c r="B176" s="174"/>
      <c r="C176" s="51">
        <f>C152+C158+C162+C166+C170</f>
        <v>280</v>
      </c>
      <c r="D176" s="52">
        <f t="shared" si="2"/>
        <v>269</v>
      </c>
      <c r="E176" s="51">
        <f>E152+E158+E162+E166+E170</f>
        <v>152.6</v>
      </c>
      <c r="F176" s="53">
        <f>F152+F158+F162+F166+F170</f>
        <v>11</v>
      </c>
    </row>
    <row r="177" spans="1:6" ht="13.5" thickBot="1" x14ac:dyDescent="0.25">
      <c r="A177" s="168" t="s">
        <v>63</v>
      </c>
      <c r="B177" s="169"/>
      <c r="C177" s="169"/>
      <c r="D177" s="169"/>
      <c r="E177" s="169"/>
      <c r="F177" s="170"/>
    </row>
    <row r="178" spans="1:6" x14ac:dyDescent="0.2">
      <c r="A178" s="24">
        <v>1</v>
      </c>
      <c r="B178" s="1" t="s">
        <v>47</v>
      </c>
      <c r="C178" s="137">
        <f>C180+C179+C181+C182</f>
        <v>503.1</v>
      </c>
      <c r="D178" s="1">
        <f>C178-F178</f>
        <v>503.1</v>
      </c>
      <c r="E178" s="108">
        <f>E180+E179+E181+E182</f>
        <v>2.5</v>
      </c>
      <c r="F178" s="113">
        <f>F180+F179+F181+F182</f>
        <v>0</v>
      </c>
    </row>
    <row r="179" spans="1:6" x14ac:dyDescent="0.2">
      <c r="A179" s="67"/>
      <c r="B179" s="29" t="s">
        <v>8</v>
      </c>
      <c r="C179" s="130">
        <v>356</v>
      </c>
      <c r="D179" s="131">
        <f t="shared" ref="D179:D245" si="3">C179-F179</f>
        <v>356</v>
      </c>
      <c r="E179" s="111"/>
      <c r="F179" s="112"/>
    </row>
    <row r="180" spans="1:6" x14ac:dyDescent="0.2">
      <c r="A180" s="30"/>
      <c r="B180" s="29" t="s">
        <v>79</v>
      </c>
      <c r="C180" s="36"/>
      <c r="D180" s="2">
        <f t="shared" si="3"/>
        <v>0</v>
      </c>
      <c r="E180" s="121"/>
      <c r="F180" s="122"/>
    </row>
    <row r="181" spans="1:6" x14ac:dyDescent="0.2">
      <c r="A181" s="67"/>
      <c r="B181" s="133" t="s">
        <v>75</v>
      </c>
      <c r="C181" s="134">
        <v>98.1</v>
      </c>
      <c r="D181" s="4">
        <f t="shared" si="3"/>
        <v>98.1</v>
      </c>
      <c r="E181" s="134">
        <v>2.5</v>
      </c>
      <c r="F181" s="135"/>
    </row>
    <row r="182" spans="1:6" ht="13.5" thickBot="1" x14ac:dyDescent="0.25">
      <c r="A182" s="28"/>
      <c r="B182" s="84" t="s">
        <v>76</v>
      </c>
      <c r="C182" s="12">
        <v>49</v>
      </c>
      <c r="D182" s="12">
        <f t="shared" si="3"/>
        <v>49</v>
      </c>
      <c r="E182" s="12"/>
      <c r="F182" s="13"/>
    </row>
    <row r="183" spans="1:6" x14ac:dyDescent="0.2">
      <c r="A183" s="24">
        <v>2</v>
      </c>
      <c r="B183" s="1" t="s">
        <v>11</v>
      </c>
      <c r="C183" s="1">
        <f>C184</f>
        <v>7.7</v>
      </c>
      <c r="D183" s="1">
        <f t="shared" si="3"/>
        <v>7.7</v>
      </c>
      <c r="E183" s="1">
        <f>E184</f>
        <v>0</v>
      </c>
      <c r="F183" s="7">
        <f>F184</f>
        <v>0</v>
      </c>
    </row>
    <row r="184" spans="1:6" ht="13.5" thickBot="1" x14ac:dyDescent="0.25">
      <c r="A184" s="70"/>
      <c r="B184" s="68" t="s">
        <v>8</v>
      </c>
      <c r="C184" s="5">
        <v>7.7</v>
      </c>
      <c r="D184" s="5">
        <f t="shared" si="3"/>
        <v>7.7</v>
      </c>
      <c r="E184" s="5"/>
      <c r="F184" s="6"/>
    </row>
    <row r="185" spans="1:6" x14ac:dyDescent="0.2">
      <c r="A185" s="24">
        <v>3</v>
      </c>
      <c r="B185" s="16" t="s">
        <v>12</v>
      </c>
      <c r="C185" s="1">
        <f>C186</f>
        <v>25.5</v>
      </c>
      <c r="D185" s="1">
        <f t="shared" si="3"/>
        <v>25.5</v>
      </c>
      <c r="E185" s="1">
        <f>E186</f>
        <v>13.4</v>
      </c>
      <c r="F185" s="7">
        <f>F186</f>
        <v>0</v>
      </c>
    </row>
    <row r="186" spans="1:6" ht="13.5" thickBot="1" x14ac:dyDescent="0.25">
      <c r="A186" s="70"/>
      <c r="B186" s="68" t="s">
        <v>8</v>
      </c>
      <c r="C186" s="5">
        <v>25.5</v>
      </c>
      <c r="D186" s="5">
        <f t="shared" si="3"/>
        <v>25.5</v>
      </c>
      <c r="E186" s="5">
        <v>13.4</v>
      </c>
      <c r="F186" s="6"/>
    </row>
    <row r="187" spans="1:6" x14ac:dyDescent="0.2">
      <c r="A187" s="24">
        <v>4</v>
      </c>
      <c r="B187" s="1" t="s">
        <v>13</v>
      </c>
      <c r="C187" s="1">
        <f>C188</f>
        <v>20.3</v>
      </c>
      <c r="D187" s="1">
        <f t="shared" si="3"/>
        <v>20.3</v>
      </c>
      <c r="E187" s="1">
        <f>E188</f>
        <v>0</v>
      </c>
      <c r="F187" s="7">
        <f>F188</f>
        <v>0</v>
      </c>
    </row>
    <row r="188" spans="1:6" ht="13.5" thickBot="1" x14ac:dyDescent="0.25">
      <c r="A188" s="70"/>
      <c r="B188" s="68" t="s">
        <v>8</v>
      </c>
      <c r="C188" s="5">
        <v>20.3</v>
      </c>
      <c r="D188" s="5">
        <f t="shared" si="3"/>
        <v>20.3</v>
      </c>
      <c r="E188" s="5"/>
      <c r="F188" s="6"/>
    </row>
    <row r="189" spans="1:6" x14ac:dyDescent="0.2">
      <c r="A189" s="24">
        <v>5</v>
      </c>
      <c r="B189" s="1" t="s">
        <v>14</v>
      </c>
      <c r="C189" s="1">
        <f>C190</f>
        <v>34.5</v>
      </c>
      <c r="D189" s="1">
        <f t="shared" si="3"/>
        <v>27.5</v>
      </c>
      <c r="E189" s="1">
        <f>E190</f>
        <v>21.1</v>
      </c>
      <c r="F189" s="7">
        <f>F190</f>
        <v>7</v>
      </c>
    </row>
    <row r="190" spans="1:6" ht="13.5" thickBot="1" x14ac:dyDescent="0.25">
      <c r="A190" s="70"/>
      <c r="B190" s="68" t="s">
        <v>8</v>
      </c>
      <c r="C190" s="5">
        <v>34.5</v>
      </c>
      <c r="D190" s="5">
        <f t="shared" si="3"/>
        <v>27.5</v>
      </c>
      <c r="E190" s="5">
        <v>21.1</v>
      </c>
      <c r="F190" s="6">
        <v>7</v>
      </c>
    </row>
    <row r="191" spans="1:6" x14ac:dyDescent="0.2">
      <c r="A191" s="24">
        <v>6</v>
      </c>
      <c r="B191" s="1" t="s">
        <v>15</v>
      </c>
      <c r="C191" s="1">
        <f>C192</f>
        <v>1.7</v>
      </c>
      <c r="D191" s="1">
        <f t="shared" si="3"/>
        <v>1.7</v>
      </c>
      <c r="E191" s="1">
        <f>E192</f>
        <v>0</v>
      </c>
      <c r="F191" s="7">
        <f>F192</f>
        <v>0</v>
      </c>
    </row>
    <row r="192" spans="1:6" ht="13.5" thickBot="1" x14ac:dyDescent="0.25">
      <c r="A192" s="70"/>
      <c r="B192" s="68" t="s">
        <v>8</v>
      </c>
      <c r="C192" s="5">
        <v>1.7</v>
      </c>
      <c r="D192" s="5">
        <f t="shared" si="3"/>
        <v>1.7</v>
      </c>
      <c r="E192" s="5"/>
      <c r="F192" s="6"/>
    </row>
    <row r="193" spans="1:6" x14ac:dyDescent="0.2">
      <c r="A193" s="24">
        <v>7</v>
      </c>
      <c r="B193" s="39" t="s">
        <v>16</v>
      </c>
      <c r="C193" s="1">
        <f>C194</f>
        <v>32.9</v>
      </c>
      <c r="D193" s="1">
        <f t="shared" si="3"/>
        <v>32.4</v>
      </c>
      <c r="E193" s="1">
        <f>E194</f>
        <v>22.6</v>
      </c>
      <c r="F193" s="7">
        <f>F194</f>
        <v>0.5</v>
      </c>
    </row>
    <row r="194" spans="1:6" ht="13.5" thickBot="1" x14ac:dyDescent="0.25">
      <c r="A194" s="70"/>
      <c r="B194" s="68" t="s">
        <v>8</v>
      </c>
      <c r="C194" s="5">
        <v>32.9</v>
      </c>
      <c r="D194" s="5">
        <f t="shared" si="3"/>
        <v>32.4</v>
      </c>
      <c r="E194" s="5">
        <v>22.6</v>
      </c>
      <c r="F194" s="6">
        <v>0.5</v>
      </c>
    </row>
    <row r="195" spans="1:6" x14ac:dyDescent="0.2">
      <c r="A195" s="24">
        <v>8</v>
      </c>
      <c r="B195" s="39" t="s">
        <v>17</v>
      </c>
      <c r="C195" s="1">
        <f>C196</f>
        <v>26.8</v>
      </c>
      <c r="D195" s="1">
        <f>C195-F195</f>
        <v>26.8</v>
      </c>
      <c r="E195" s="1">
        <f>E196</f>
        <v>0</v>
      </c>
      <c r="F195" s="7">
        <f>F196</f>
        <v>0</v>
      </c>
    </row>
    <row r="196" spans="1:6" ht="13.5" thickBot="1" x14ac:dyDescent="0.25">
      <c r="A196" s="70"/>
      <c r="B196" s="68" t="s">
        <v>8</v>
      </c>
      <c r="C196" s="5">
        <v>26.8</v>
      </c>
      <c r="D196" s="5">
        <f>C196-F196</f>
        <v>26.8</v>
      </c>
      <c r="E196" s="5"/>
      <c r="F196" s="6"/>
    </row>
    <row r="197" spans="1:6" x14ac:dyDescent="0.2">
      <c r="A197" s="24">
        <v>9</v>
      </c>
      <c r="B197" s="1" t="s">
        <v>19</v>
      </c>
      <c r="C197" s="1">
        <f>C198</f>
        <v>17.2</v>
      </c>
      <c r="D197" s="1">
        <f t="shared" si="3"/>
        <v>17.2</v>
      </c>
      <c r="E197" s="1">
        <f>E198</f>
        <v>5</v>
      </c>
      <c r="F197" s="7">
        <f>F198</f>
        <v>0</v>
      </c>
    </row>
    <row r="198" spans="1:6" ht="13.5" thickBot="1" x14ac:dyDescent="0.25">
      <c r="A198" s="70"/>
      <c r="B198" s="68" t="s">
        <v>8</v>
      </c>
      <c r="C198" s="5">
        <v>17.2</v>
      </c>
      <c r="D198" s="5">
        <f t="shared" si="3"/>
        <v>17.2</v>
      </c>
      <c r="E198" s="5">
        <v>5</v>
      </c>
      <c r="F198" s="6"/>
    </row>
    <row r="199" spans="1:6" x14ac:dyDescent="0.2">
      <c r="A199" s="24">
        <v>10</v>
      </c>
      <c r="B199" s="1" t="s">
        <v>25</v>
      </c>
      <c r="C199" s="66">
        <f>C200+C201+C202</f>
        <v>209.2</v>
      </c>
      <c r="D199" s="1">
        <f t="shared" si="3"/>
        <v>206.6</v>
      </c>
      <c r="E199" s="66">
        <f>E200+E201+E202</f>
        <v>174.8</v>
      </c>
      <c r="F199" s="71">
        <f>F200+F201+F202</f>
        <v>2.6</v>
      </c>
    </row>
    <row r="200" spans="1:6" x14ac:dyDescent="0.2">
      <c r="A200" s="30"/>
      <c r="B200" s="29" t="s">
        <v>8</v>
      </c>
      <c r="C200" s="36">
        <v>156</v>
      </c>
      <c r="D200" s="2">
        <f t="shared" si="3"/>
        <v>156</v>
      </c>
      <c r="E200" s="36">
        <v>128.4</v>
      </c>
      <c r="F200" s="72"/>
    </row>
    <row r="201" spans="1:6" x14ac:dyDescent="0.2">
      <c r="A201" s="30"/>
      <c r="B201" s="29" t="s">
        <v>79</v>
      </c>
      <c r="C201" s="26">
        <v>47.1</v>
      </c>
      <c r="D201" s="3">
        <f t="shared" si="3"/>
        <v>47.1</v>
      </c>
      <c r="E201" s="26">
        <v>46.4</v>
      </c>
      <c r="F201" s="61"/>
    </row>
    <row r="202" spans="1:6" ht="13.5" thickBot="1" x14ac:dyDescent="0.25">
      <c r="A202" s="38"/>
      <c r="B202" s="5" t="s">
        <v>6</v>
      </c>
      <c r="C202" s="62">
        <v>6.1</v>
      </c>
      <c r="D202" s="12">
        <f t="shared" si="3"/>
        <v>3.4999999999999996</v>
      </c>
      <c r="E202" s="62"/>
      <c r="F202" s="63">
        <v>2.6</v>
      </c>
    </row>
    <row r="203" spans="1:6" x14ac:dyDescent="0.2">
      <c r="A203" s="24">
        <v>11</v>
      </c>
      <c r="B203" s="39" t="s">
        <v>26</v>
      </c>
      <c r="C203" s="58">
        <f>C204+C205+C206</f>
        <v>1028.3</v>
      </c>
      <c r="D203" s="9">
        <f>C203-F203</f>
        <v>1028.3</v>
      </c>
      <c r="E203" s="58">
        <f>E204+E205+E206</f>
        <v>911.5</v>
      </c>
      <c r="F203" s="59">
        <f>F204+F205+F206</f>
        <v>0</v>
      </c>
    </row>
    <row r="204" spans="1:6" x14ac:dyDescent="0.2">
      <c r="A204" s="30"/>
      <c r="B204" s="29" t="s">
        <v>8</v>
      </c>
      <c r="C204" s="26">
        <v>221</v>
      </c>
      <c r="D204" s="3">
        <f t="shared" si="3"/>
        <v>221</v>
      </c>
      <c r="E204" s="26">
        <v>137</v>
      </c>
      <c r="F204" s="61"/>
    </row>
    <row r="205" spans="1:6" x14ac:dyDescent="0.2">
      <c r="A205" s="30"/>
      <c r="B205" s="29" t="s">
        <v>79</v>
      </c>
      <c r="C205" s="26">
        <v>805.7</v>
      </c>
      <c r="D205" s="3">
        <f t="shared" si="3"/>
        <v>805.7</v>
      </c>
      <c r="E205" s="26">
        <v>774.2</v>
      </c>
      <c r="F205" s="61"/>
    </row>
    <row r="206" spans="1:6" ht="13.5" thickBot="1" x14ac:dyDescent="0.25">
      <c r="A206" s="38"/>
      <c r="B206" s="5" t="s">
        <v>6</v>
      </c>
      <c r="C206" s="62">
        <v>1.6</v>
      </c>
      <c r="D206" s="12">
        <f t="shared" si="3"/>
        <v>1.6</v>
      </c>
      <c r="E206" s="62">
        <v>0.3</v>
      </c>
      <c r="F206" s="63"/>
    </row>
    <row r="207" spans="1:6" x14ac:dyDescent="0.2">
      <c r="A207" s="34">
        <v>12</v>
      </c>
      <c r="B207" s="1" t="s">
        <v>49</v>
      </c>
      <c r="C207" s="58">
        <f>C208+C209+C210</f>
        <v>837.5</v>
      </c>
      <c r="D207" s="9">
        <f>C207-F207</f>
        <v>837.5</v>
      </c>
      <c r="E207" s="58">
        <f>E208+E209+E210</f>
        <v>752.6</v>
      </c>
      <c r="F207" s="59">
        <f>F208+F209+F210</f>
        <v>0</v>
      </c>
    </row>
    <row r="208" spans="1:6" x14ac:dyDescent="0.2">
      <c r="A208" s="35"/>
      <c r="B208" s="36" t="s">
        <v>8</v>
      </c>
      <c r="C208" s="26">
        <v>203</v>
      </c>
      <c r="D208" s="3">
        <f t="shared" si="3"/>
        <v>203</v>
      </c>
      <c r="E208" s="26">
        <v>148.5</v>
      </c>
      <c r="F208" s="61"/>
    </row>
    <row r="209" spans="1:6" x14ac:dyDescent="0.2">
      <c r="A209" s="35"/>
      <c r="B209" s="29" t="s">
        <v>79</v>
      </c>
      <c r="C209" s="26">
        <v>632.20000000000005</v>
      </c>
      <c r="D209" s="3">
        <f t="shared" si="3"/>
        <v>632.20000000000005</v>
      </c>
      <c r="E209" s="26">
        <v>603.5</v>
      </c>
      <c r="F209" s="61"/>
    </row>
    <row r="210" spans="1:6" ht="13.5" thickBot="1" x14ac:dyDescent="0.25">
      <c r="A210" s="37"/>
      <c r="B210" s="5" t="s">
        <v>6</v>
      </c>
      <c r="C210" s="62">
        <v>2.2999999999999998</v>
      </c>
      <c r="D210" s="12">
        <f t="shared" si="3"/>
        <v>2.2999999999999998</v>
      </c>
      <c r="E210" s="62">
        <v>0.6</v>
      </c>
      <c r="F210" s="63"/>
    </row>
    <row r="211" spans="1:6" x14ac:dyDescent="0.2">
      <c r="A211" s="24">
        <v>13</v>
      </c>
      <c r="B211" s="39" t="s">
        <v>50</v>
      </c>
      <c r="C211" s="58">
        <f>C212+C213+C214</f>
        <v>726.6</v>
      </c>
      <c r="D211" s="9">
        <f>C211-F211</f>
        <v>726.6</v>
      </c>
      <c r="E211" s="58">
        <f>E212+E213+E214</f>
        <v>628.20000000000005</v>
      </c>
      <c r="F211" s="59">
        <f>F212+F213+F214</f>
        <v>0</v>
      </c>
    </row>
    <row r="212" spans="1:6" x14ac:dyDescent="0.2">
      <c r="A212" s="30"/>
      <c r="B212" s="29" t="s">
        <v>8</v>
      </c>
      <c r="C212" s="26">
        <v>199</v>
      </c>
      <c r="D212" s="3">
        <f t="shared" si="3"/>
        <v>199</v>
      </c>
      <c r="E212" s="26">
        <v>130.4</v>
      </c>
      <c r="F212" s="61"/>
    </row>
    <row r="213" spans="1:6" x14ac:dyDescent="0.2">
      <c r="A213" s="30"/>
      <c r="B213" s="29" t="s">
        <v>79</v>
      </c>
      <c r="C213" s="26">
        <v>516.6</v>
      </c>
      <c r="D213" s="3">
        <f t="shared" si="3"/>
        <v>516.6</v>
      </c>
      <c r="E213" s="26">
        <v>497.8</v>
      </c>
      <c r="F213" s="61"/>
    </row>
    <row r="214" spans="1:6" ht="13.5" thickBot="1" x14ac:dyDescent="0.25">
      <c r="A214" s="38"/>
      <c r="B214" s="5" t="s">
        <v>6</v>
      </c>
      <c r="C214" s="62">
        <v>11</v>
      </c>
      <c r="D214" s="12">
        <f t="shared" si="3"/>
        <v>11</v>
      </c>
      <c r="E214" s="62"/>
      <c r="F214" s="63"/>
    </row>
    <row r="215" spans="1:6" x14ac:dyDescent="0.2">
      <c r="A215" s="24">
        <v>14</v>
      </c>
      <c r="B215" s="39" t="s">
        <v>27</v>
      </c>
      <c r="C215" s="58">
        <f>C216+C217+C218</f>
        <v>809.1</v>
      </c>
      <c r="D215" s="9">
        <f>C215-F215</f>
        <v>809.1</v>
      </c>
      <c r="E215" s="58">
        <f>E216+E217+E218</f>
        <v>696.8</v>
      </c>
      <c r="F215" s="59">
        <f>F216+F217+F218</f>
        <v>0</v>
      </c>
    </row>
    <row r="216" spans="1:6" x14ac:dyDescent="0.2">
      <c r="A216" s="30"/>
      <c r="B216" s="29" t="s">
        <v>8</v>
      </c>
      <c r="C216" s="26">
        <v>272.3</v>
      </c>
      <c r="D216" s="3">
        <f t="shared" si="3"/>
        <v>272.3</v>
      </c>
      <c r="E216" s="26">
        <v>206.9</v>
      </c>
      <c r="F216" s="61"/>
    </row>
    <row r="217" spans="1:6" x14ac:dyDescent="0.2">
      <c r="A217" s="30"/>
      <c r="B217" s="29" t="s">
        <v>79</v>
      </c>
      <c r="C217" s="26">
        <v>508.3</v>
      </c>
      <c r="D217" s="3">
        <f t="shared" si="3"/>
        <v>508.3</v>
      </c>
      <c r="E217" s="26">
        <v>489.9</v>
      </c>
      <c r="F217" s="61"/>
    </row>
    <row r="218" spans="1:6" ht="13.5" thickBot="1" x14ac:dyDescent="0.25">
      <c r="A218" s="38"/>
      <c r="B218" s="5" t="s">
        <v>6</v>
      </c>
      <c r="C218" s="62">
        <v>28.5</v>
      </c>
      <c r="D218" s="12">
        <f t="shared" si="3"/>
        <v>28.5</v>
      </c>
      <c r="E218" s="62"/>
      <c r="F218" s="63"/>
    </row>
    <row r="219" spans="1:6" x14ac:dyDescent="0.2">
      <c r="A219" s="24">
        <v>15</v>
      </c>
      <c r="B219" s="1" t="s">
        <v>28</v>
      </c>
      <c r="C219" s="58">
        <f>C220+C221+C222</f>
        <v>571.90000000000009</v>
      </c>
      <c r="D219" s="9">
        <f>C219-F219</f>
        <v>571.90000000000009</v>
      </c>
      <c r="E219" s="58">
        <f>E220+E221+E222</f>
        <v>494.1</v>
      </c>
      <c r="F219" s="59">
        <f>F220+F221+F222</f>
        <v>0</v>
      </c>
    </row>
    <row r="220" spans="1:6" x14ac:dyDescent="0.2">
      <c r="A220" s="30"/>
      <c r="B220" s="29" t="s">
        <v>8</v>
      </c>
      <c r="C220" s="26">
        <v>163.69999999999999</v>
      </c>
      <c r="D220" s="3">
        <f t="shared" si="3"/>
        <v>163.69999999999999</v>
      </c>
      <c r="E220" s="109">
        <v>110.9</v>
      </c>
      <c r="F220" s="110"/>
    </row>
    <row r="221" spans="1:6" x14ac:dyDescent="0.2">
      <c r="A221" s="30"/>
      <c r="B221" s="29" t="s">
        <v>79</v>
      </c>
      <c r="C221" s="26">
        <v>397</v>
      </c>
      <c r="D221" s="3">
        <f t="shared" si="3"/>
        <v>397</v>
      </c>
      <c r="E221" s="109">
        <v>383.2</v>
      </c>
      <c r="F221" s="110"/>
    </row>
    <row r="222" spans="1:6" ht="13.5" thickBot="1" x14ac:dyDescent="0.25">
      <c r="A222" s="38"/>
      <c r="B222" s="5" t="s">
        <v>6</v>
      </c>
      <c r="C222" s="62">
        <v>11.2</v>
      </c>
      <c r="D222" s="12">
        <f t="shared" si="3"/>
        <v>11.2</v>
      </c>
      <c r="E222" s="62"/>
      <c r="F222" s="63"/>
    </row>
    <row r="223" spans="1:6" x14ac:dyDescent="0.2">
      <c r="A223" s="24">
        <v>16</v>
      </c>
      <c r="B223" s="39" t="s">
        <v>77</v>
      </c>
      <c r="C223" s="58">
        <f>C224+C225+C226</f>
        <v>735.6</v>
      </c>
      <c r="D223" s="9">
        <f>C223-F223</f>
        <v>732.7</v>
      </c>
      <c r="E223" s="58">
        <f>E224+E225+E226</f>
        <v>667.3</v>
      </c>
      <c r="F223" s="59">
        <f>F224+F225+F226</f>
        <v>2.9</v>
      </c>
    </row>
    <row r="224" spans="1:6" x14ac:dyDescent="0.2">
      <c r="A224" s="30"/>
      <c r="B224" s="29" t="s">
        <v>8</v>
      </c>
      <c r="C224" s="26">
        <v>151.4</v>
      </c>
      <c r="D224" s="3">
        <f t="shared" si="3"/>
        <v>149.4</v>
      </c>
      <c r="E224" s="26">
        <v>111.3</v>
      </c>
      <c r="F224" s="61">
        <v>2</v>
      </c>
    </row>
    <row r="225" spans="1:8" x14ac:dyDescent="0.2">
      <c r="A225" s="30"/>
      <c r="B225" s="29" t="s">
        <v>79</v>
      </c>
      <c r="C225" s="26">
        <v>581</v>
      </c>
      <c r="D225" s="3">
        <f t="shared" si="3"/>
        <v>580.1</v>
      </c>
      <c r="E225" s="26">
        <v>556</v>
      </c>
      <c r="F225" s="61">
        <v>0.9</v>
      </c>
    </row>
    <row r="226" spans="1:8" ht="13.5" thickBot="1" x14ac:dyDescent="0.25">
      <c r="A226" s="38"/>
      <c r="B226" s="5" t="s">
        <v>6</v>
      </c>
      <c r="C226" s="62">
        <v>3.2</v>
      </c>
      <c r="D226" s="12">
        <f t="shared" si="3"/>
        <v>3.2</v>
      </c>
      <c r="E226" s="62"/>
      <c r="F226" s="63"/>
    </row>
    <row r="227" spans="1:8" x14ac:dyDescent="0.2">
      <c r="A227" s="24">
        <v>17</v>
      </c>
      <c r="B227" s="39" t="s">
        <v>29</v>
      </c>
      <c r="C227" s="58">
        <f>C228+C229+C230</f>
        <v>1203.8000000000002</v>
      </c>
      <c r="D227" s="9">
        <f>C227-F227</f>
        <v>1203.8000000000002</v>
      </c>
      <c r="E227" s="58">
        <f>E228+E229+E230</f>
        <v>1047.6000000000001</v>
      </c>
      <c r="F227" s="59">
        <f>F228+F229+F230</f>
        <v>0</v>
      </c>
    </row>
    <row r="228" spans="1:8" x14ac:dyDescent="0.2">
      <c r="A228" s="30"/>
      <c r="B228" s="29" t="s">
        <v>8</v>
      </c>
      <c r="C228" s="26">
        <v>316.60000000000002</v>
      </c>
      <c r="D228" s="3">
        <f t="shared" si="3"/>
        <v>316.60000000000002</v>
      </c>
      <c r="E228" s="26">
        <v>195.9</v>
      </c>
      <c r="F228" s="61"/>
    </row>
    <row r="229" spans="1:8" x14ac:dyDescent="0.2">
      <c r="A229" s="30"/>
      <c r="B229" s="29" t="s">
        <v>79</v>
      </c>
      <c r="C229" s="26">
        <v>882.2</v>
      </c>
      <c r="D229" s="3">
        <f t="shared" si="3"/>
        <v>882.2</v>
      </c>
      <c r="E229" s="26">
        <v>851.7</v>
      </c>
      <c r="F229" s="61"/>
    </row>
    <row r="230" spans="1:8" ht="13.5" thickBot="1" x14ac:dyDescent="0.25">
      <c r="A230" s="38"/>
      <c r="B230" s="5" t="s">
        <v>6</v>
      </c>
      <c r="C230" s="62">
        <v>5</v>
      </c>
      <c r="D230" s="12">
        <f t="shared" si="3"/>
        <v>5</v>
      </c>
      <c r="E230" s="62"/>
      <c r="F230" s="63"/>
    </row>
    <row r="231" spans="1:8" x14ac:dyDescent="0.2">
      <c r="A231" s="24">
        <v>18</v>
      </c>
      <c r="B231" s="1" t="s">
        <v>53</v>
      </c>
      <c r="C231" s="58">
        <f>C232+C233+C234</f>
        <v>450.5</v>
      </c>
      <c r="D231" s="9">
        <f>C231-F231</f>
        <v>450.5</v>
      </c>
      <c r="E231" s="58">
        <f>E232+E233+E234</f>
        <v>388.59999999999997</v>
      </c>
      <c r="F231" s="59">
        <f>F232+F233+F234</f>
        <v>0</v>
      </c>
    </row>
    <row r="232" spans="1:8" x14ac:dyDescent="0.2">
      <c r="A232" s="30"/>
      <c r="B232" s="29" t="s">
        <v>8</v>
      </c>
      <c r="C232" s="36">
        <v>148.9</v>
      </c>
      <c r="D232" s="2">
        <f t="shared" si="3"/>
        <v>148.9</v>
      </c>
      <c r="E232" s="36">
        <v>103.7</v>
      </c>
      <c r="F232" s="72"/>
    </row>
    <row r="233" spans="1:8" x14ac:dyDescent="0.2">
      <c r="A233" s="30"/>
      <c r="B233" s="29" t="s">
        <v>79</v>
      </c>
      <c r="C233" s="36">
        <v>296.5</v>
      </c>
      <c r="D233" s="2">
        <f t="shared" si="3"/>
        <v>296.5</v>
      </c>
      <c r="E233" s="36">
        <v>284.89999999999998</v>
      </c>
      <c r="F233" s="72"/>
      <c r="G233" s="132"/>
      <c r="H233" s="132"/>
    </row>
    <row r="234" spans="1:8" ht="13.5" thickBot="1" x14ac:dyDescent="0.25">
      <c r="A234" s="38"/>
      <c r="B234" s="5" t="s">
        <v>6</v>
      </c>
      <c r="C234" s="69">
        <v>5.0999999999999996</v>
      </c>
      <c r="D234" s="5">
        <f t="shared" si="3"/>
        <v>5.0999999999999996</v>
      </c>
      <c r="E234" s="69"/>
      <c r="F234" s="73"/>
    </row>
    <row r="235" spans="1:8" x14ac:dyDescent="0.2">
      <c r="A235" s="24">
        <v>19</v>
      </c>
      <c r="B235" s="1" t="s">
        <v>30</v>
      </c>
      <c r="C235" s="66">
        <f>C236+C237+C238</f>
        <v>400.8</v>
      </c>
      <c r="D235" s="1">
        <f>C235-F235</f>
        <v>400.8</v>
      </c>
      <c r="E235" s="66">
        <f>E236+E237+E238</f>
        <v>339.1</v>
      </c>
      <c r="F235" s="71">
        <f>F236+F237+F238</f>
        <v>0</v>
      </c>
    </row>
    <row r="236" spans="1:8" x14ac:dyDescent="0.2">
      <c r="A236" s="30"/>
      <c r="B236" s="29" t="s">
        <v>8</v>
      </c>
      <c r="C236" s="36">
        <v>147.19999999999999</v>
      </c>
      <c r="D236" s="2">
        <f t="shared" si="3"/>
        <v>147.19999999999999</v>
      </c>
      <c r="E236" s="109">
        <v>98</v>
      </c>
      <c r="F236" s="72"/>
    </row>
    <row r="237" spans="1:8" x14ac:dyDescent="0.2">
      <c r="A237" s="30"/>
      <c r="B237" s="29" t="s">
        <v>79</v>
      </c>
      <c r="C237" s="36">
        <v>248.9</v>
      </c>
      <c r="D237" s="2">
        <f t="shared" si="3"/>
        <v>248.9</v>
      </c>
      <c r="E237" s="109">
        <v>241.1</v>
      </c>
      <c r="F237" s="72"/>
    </row>
    <row r="238" spans="1:8" ht="13.5" thickBot="1" x14ac:dyDescent="0.25">
      <c r="A238" s="38"/>
      <c r="B238" s="5" t="s">
        <v>6</v>
      </c>
      <c r="C238" s="69">
        <v>4.7</v>
      </c>
      <c r="D238" s="5">
        <f t="shared" si="3"/>
        <v>4.7</v>
      </c>
      <c r="E238" s="69"/>
      <c r="F238" s="73"/>
    </row>
    <row r="239" spans="1:8" x14ac:dyDescent="0.2">
      <c r="A239" s="24">
        <v>20</v>
      </c>
      <c r="B239" s="39" t="s">
        <v>54</v>
      </c>
      <c r="C239" s="66">
        <f>C240+C241+C242</f>
        <v>268.3</v>
      </c>
      <c r="D239" s="1">
        <f>C239-F239</f>
        <v>265.3</v>
      </c>
      <c r="E239" s="66">
        <f>E240+E241+E242</f>
        <v>212.9</v>
      </c>
      <c r="F239" s="71">
        <f>F240+F241+F242</f>
        <v>3</v>
      </c>
    </row>
    <row r="240" spans="1:8" x14ac:dyDescent="0.2">
      <c r="A240" s="30"/>
      <c r="B240" s="29" t="s">
        <v>8</v>
      </c>
      <c r="C240" s="36">
        <v>72.3</v>
      </c>
      <c r="D240" s="2">
        <f t="shared" si="3"/>
        <v>69.3</v>
      </c>
      <c r="E240" s="36">
        <v>42.6</v>
      </c>
      <c r="F240" s="72">
        <v>3</v>
      </c>
    </row>
    <row r="241" spans="1:6" x14ac:dyDescent="0.2">
      <c r="A241" s="30"/>
      <c r="B241" s="29" t="s">
        <v>79</v>
      </c>
      <c r="C241" s="36">
        <v>193.7</v>
      </c>
      <c r="D241" s="2">
        <f t="shared" si="3"/>
        <v>193.7</v>
      </c>
      <c r="E241" s="36">
        <v>170.3</v>
      </c>
      <c r="F241" s="72"/>
    </row>
    <row r="242" spans="1:6" ht="13.5" thickBot="1" x14ac:dyDescent="0.25">
      <c r="A242" s="38"/>
      <c r="B242" s="5" t="s">
        <v>6</v>
      </c>
      <c r="C242" s="114">
        <v>2.2999999999999998</v>
      </c>
      <c r="D242" s="5">
        <f t="shared" si="3"/>
        <v>2.2999999999999998</v>
      </c>
      <c r="E242" s="69"/>
      <c r="F242" s="73"/>
    </row>
    <row r="243" spans="1:6" x14ac:dyDescent="0.2">
      <c r="A243" s="24">
        <v>21</v>
      </c>
      <c r="B243" s="39" t="s">
        <v>31</v>
      </c>
      <c r="C243" s="66">
        <f>C244+C245+C246</f>
        <v>451.1</v>
      </c>
      <c r="D243" s="1">
        <f>C243-F243</f>
        <v>451.1</v>
      </c>
      <c r="E243" s="66">
        <f>E244+E245+E246</f>
        <v>357.3</v>
      </c>
      <c r="F243" s="71">
        <f>F244+F245+F246</f>
        <v>0</v>
      </c>
    </row>
    <row r="244" spans="1:6" x14ac:dyDescent="0.2">
      <c r="A244" s="30"/>
      <c r="B244" s="29" t="s">
        <v>8</v>
      </c>
      <c r="C244" s="36">
        <v>267.60000000000002</v>
      </c>
      <c r="D244" s="2">
        <f t="shared" si="3"/>
        <v>267.60000000000002</v>
      </c>
      <c r="E244" s="36">
        <v>221</v>
      </c>
      <c r="F244" s="72"/>
    </row>
    <row r="245" spans="1:6" x14ac:dyDescent="0.2">
      <c r="A245" s="30"/>
      <c r="B245" s="29" t="s">
        <v>79</v>
      </c>
      <c r="C245" s="36">
        <v>143.4</v>
      </c>
      <c r="D245" s="2">
        <f t="shared" si="3"/>
        <v>143.4</v>
      </c>
      <c r="E245" s="36">
        <v>136.30000000000001</v>
      </c>
      <c r="F245" s="72"/>
    </row>
    <row r="246" spans="1:6" ht="13.5" thickBot="1" x14ac:dyDescent="0.25">
      <c r="A246" s="38"/>
      <c r="B246" s="5" t="s">
        <v>6</v>
      </c>
      <c r="C246" s="62">
        <v>40.1</v>
      </c>
      <c r="D246" s="12">
        <f t="shared" ref="D246:D310" si="4">C246-F246</f>
        <v>40.1</v>
      </c>
      <c r="E246" s="62"/>
      <c r="F246" s="63"/>
    </row>
    <row r="247" spans="1:6" x14ac:dyDescent="0.2">
      <c r="A247" s="24">
        <v>22</v>
      </c>
      <c r="B247" s="39" t="s">
        <v>32</v>
      </c>
      <c r="C247" s="58">
        <f>C248+C249+C250</f>
        <v>658.40000000000009</v>
      </c>
      <c r="D247" s="9">
        <f>C247-F247</f>
        <v>658.40000000000009</v>
      </c>
      <c r="E247" s="58">
        <f>E248+E249+E250</f>
        <v>562.79999999999995</v>
      </c>
      <c r="F247" s="59">
        <f>F248+F249+F250</f>
        <v>0</v>
      </c>
    </row>
    <row r="248" spans="1:6" x14ac:dyDescent="0.2">
      <c r="A248" s="30"/>
      <c r="B248" s="29" t="s">
        <v>8</v>
      </c>
      <c r="C248" s="26">
        <v>408.7</v>
      </c>
      <c r="D248" s="3">
        <f t="shared" si="4"/>
        <v>408.7</v>
      </c>
      <c r="E248" s="26">
        <v>357.6</v>
      </c>
      <c r="F248" s="61"/>
    </row>
    <row r="249" spans="1:6" x14ac:dyDescent="0.2">
      <c r="A249" s="30"/>
      <c r="B249" s="29" t="s">
        <v>79</v>
      </c>
      <c r="C249" s="26">
        <v>213</v>
      </c>
      <c r="D249" s="3">
        <f t="shared" si="4"/>
        <v>213</v>
      </c>
      <c r="E249" s="26">
        <v>205.2</v>
      </c>
      <c r="F249" s="61"/>
    </row>
    <row r="250" spans="1:6" ht="13.5" thickBot="1" x14ac:dyDescent="0.25">
      <c r="A250" s="38"/>
      <c r="B250" s="5" t="s">
        <v>6</v>
      </c>
      <c r="C250" s="62">
        <v>36.700000000000003</v>
      </c>
      <c r="D250" s="12">
        <f t="shared" si="4"/>
        <v>36.700000000000003</v>
      </c>
      <c r="E250" s="62"/>
      <c r="F250" s="63"/>
    </row>
    <row r="251" spans="1:6" x14ac:dyDescent="0.2">
      <c r="A251" s="24">
        <v>23</v>
      </c>
      <c r="B251" s="41" t="s">
        <v>83</v>
      </c>
      <c r="C251" s="58">
        <f>C252+C253+C254</f>
        <v>493.5</v>
      </c>
      <c r="D251" s="9">
        <f>C251-F251</f>
        <v>492.1</v>
      </c>
      <c r="E251" s="58">
        <f>E252+E253+E254</f>
        <v>390.6</v>
      </c>
      <c r="F251" s="59">
        <f>F252+F253+F254</f>
        <v>1.4</v>
      </c>
    </row>
    <row r="252" spans="1:6" x14ac:dyDescent="0.2">
      <c r="A252" s="30"/>
      <c r="B252" s="29" t="s">
        <v>8</v>
      </c>
      <c r="C252" s="36">
        <v>268</v>
      </c>
      <c r="D252" s="2">
        <f t="shared" si="4"/>
        <v>266.60000000000002</v>
      </c>
      <c r="E252" s="36">
        <v>203.4</v>
      </c>
      <c r="F252" s="72">
        <v>1.4</v>
      </c>
    </row>
    <row r="253" spans="1:6" x14ac:dyDescent="0.2">
      <c r="A253" s="30"/>
      <c r="B253" s="29" t="s">
        <v>79</v>
      </c>
      <c r="C253" s="36">
        <v>195.5</v>
      </c>
      <c r="D253" s="2">
        <f t="shared" si="4"/>
        <v>195.5</v>
      </c>
      <c r="E253" s="36">
        <v>187.2</v>
      </c>
      <c r="F253" s="72"/>
    </row>
    <row r="254" spans="1:6" ht="13.5" thickBot="1" x14ac:dyDescent="0.25">
      <c r="A254" s="38"/>
      <c r="B254" s="5" t="s">
        <v>6</v>
      </c>
      <c r="C254" s="69">
        <v>30</v>
      </c>
      <c r="D254" s="5">
        <f t="shared" si="4"/>
        <v>30</v>
      </c>
      <c r="E254" s="69"/>
      <c r="F254" s="73"/>
    </row>
    <row r="255" spans="1:6" x14ac:dyDescent="0.2">
      <c r="A255" s="24">
        <v>24</v>
      </c>
      <c r="B255" s="41" t="s">
        <v>56</v>
      </c>
      <c r="C255" s="66">
        <f>C256+C257+C258</f>
        <v>547.70000000000005</v>
      </c>
      <c r="D255" s="1">
        <f>C255-F255</f>
        <v>547.70000000000005</v>
      </c>
      <c r="E255" s="66">
        <f>E256+E257+E258</f>
        <v>434.1</v>
      </c>
      <c r="F255" s="71">
        <f>F256+F257+F258</f>
        <v>0</v>
      </c>
    </row>
    <row r="256" spans="1:6" x14ac:dyDescent="0.2">
      <c r="A256" s="30"/>
      <c r="B256" s="29" t="s">
        <v>8</v>
      </c>
      <c r="C256" s="36">
        <v>278.60000000000002</v>
      </c>
      <c r="D256" s="2">
        <f t="shared" si="4"/>
        <v>278.60000000000002</v>
      </c>
      <c r="E256" s="36">
        <v>240.6</v>
      </c>
      <c r="F256" s="72"/>
    </row>
    <row r="257" spans="1:8" x14ac:dyDescent="0.2">
      <c r="A257" s="30"/>
      <c r="B257" s="29" t="s">
        <v>79</v>
      </c>
      <c r="C257" s="36">
        <v>203.1</v>
      </c>
      <c r="D257" s="2">
        <f t="shared" si="4"/>
        <v>203.1</v>
      </c>
      <c r="E257" s="36">
        <v>193.5</v>
      </c>
      <c r="F257" s="72"/>
      <c r="G257" s="132"/>
      <c r="H257" s="132"/>
    </row>
    <row r="258" spans="1:8" ht="13.5" thickBot="1" x14ac:dyDescent="0.25">
      <c r="A258" s="38"/>
      <c r="B258" s="5" t="s">
        <v>6</v>
      </c>
      <c r="C258" s="69">
        <v>66</v>
      </c>
      <c r="D258" s="5">
        <f t="shared" si="4"/>
        <v>66</v>
      </c>
      <c r="E258" s="69"/>
      <c r="F258" s="73"/>
    </row>
    <row r="259" spans="1:8" x14ac:dyDescent="0.2">
      <c r="A259" s="24">
        <v>25</v>
      </c>
      <c r="B259" s="41" t="s">
        <v>33</v>
      </c>
      <c r="C259" s="108">
        <f>C260+C261+C262</f>
        <v>451.7</v>
      </c>
      <c r="D259" s="1">
        <f>C259-F259</f>
        <v>446.7</v>
      </c>
      <c r="E259" s="108">
        <f>E260+E261+E262</f>
        <v>407.5</v>
      </c>
      <c r="F259" s="113">
        <f>F260+F261+F262</f>
        <v>5</v>
      </c>
    </row>
    <row r="260" spans="1:8" x14ac:dyDescent="0.2">
      <c r="A260" s="30"/>
      <c r="B260" s="29" t="s">
        <v>8</v>
      </c>
      <c r="C260" s="109">
        <v>395.9</v>
      </c>
      <c r="D260" s="2">
        <f t="shared" si="4"/>
        <v>391.9</v>
      </c>
      <c r="E260" s="109">
        <v>360.2</v>
      </c>
      <c r="F260" s="110">
        <v>4</v>
      </c>
    </row>
    <row r="261" spans="1:8" x14ac:dyDescent="0.2">
      <c r="A261" s="30"/>
      <c r="B261" s="29" t="s">
        <v>79</v>
      </c>
      <c r="C261" s="109">
        <v>22</v>
      </c>
      <c r="D261" s="2">
        <f t="shared" si="4"/>
        <v>22</v>
      </c>
      <c r="E261" s="109">
        <v>21.6</v>
      </c>
      <c r="F261" s="110"/>
    </row>
    <row r="262" spans="1:8" ht="13.5" thickBot="1" x14ac:dyDescent="0.25">
      <c r="A262" s="38"/>
      <c r="B262" s="5" t="s">
        <v>6</v>
      </c>
      <c r="C262" s="114">
        <v>33.799999999999997</v>
      </c>
      <c r="D262" s="5">
        <f t="shared" si="4"/>
        <v>32.799999999999997</v>
      </c>
      <c r="E262" s="114">
        <v>25.7</v>
      </c>
      <c r="F262" s="115">
        <v>1</v>
      </c>
    </row>
    <row r="263" spans="1:8" x14ac:dyDescent="0.2">
      <c r="A263" s="24">
        <v>26</v>
      </c>
      <c r="B263" s="39" t="s">
        <v>57</v>
      </c>
      <c r="C263" s="108">
        <f>C264+C265+C266</f>
        <v>933.8</v>
      </c>
      <c r="D263" s="1">
        <f t="shared" si="4"/>
        <v>902.19999999999993</v>
      </c>
      <c r="E263" s="108">
        <f>E264+E265+E266</f>
        <v>561.1</v>
      </c>
      <c r="F263" s="113">
        <f>F264+F265+F266</f>
        <v>31.6</v>
      </c>
    </row>
    <row r="264" spans="1:8" x14ac:dyDescent="0.2">
      <c r="A264" s="67"/>
      <c r="B264" s="29" t="s">
        <v>8</v>
      </c>
      <c r="C264" s="109">
        <v>476.3</v>
      </c>
      <c r="D264" s="2">
        <f>C264-F264</f>
        <v>449.7</v>
      </c>
      <c r="E264" s="109">
        <v>392.3</v>
      </c>
      <c r="F264" s="110">
        <v>26.6</v>
      </c>
    </row>
    <row r="265" spans="1:8" x14ac:dyDescent="0.2">
      <c r="A265" s="30"/>
      <c r="B265" s="29" t="s">
        <v>79</v>
      </c>
      <c r="C265" s="109">
        <v>26.3</v>
      </c>
      <c r="D265" s="2">
        <f t="shared" si="4"/>
        <v>26.3</v>
      </c>
      <c r="E265" s="109">
        <v>25.9</v>
      </c>
      <c r="F265" s="110"/>
    </row>
    <row r="266" spans="1:8" ht="13.5" thickBot="1" x14ac:dyDescent="0.25">
      <c r="A266" s="70"/>
      <c r="B266" s="5" t="s">
        <v>6</v>
      </c>
      <c r="C266" s="116">
        <v>431.2</v>
      </c>
      <c r="D266" s="5">
        <f t="shared" si="4"/>
        <v>426.2</v>
      </c>
      <c r="E266" s="116">
        <v>142.9</v>
      </c>
      <c r="F266" s="117">
        <v>5</v>
      </c>
    </row>
    <row r="267" spans="1:8" x14ac:dyDescent="0.2">
      <c r="A267" s="24">
        <v>27</v>
      </c>
      <c r="B267" s="41" t="s">
        <v>81</v>
      </c>
      <c r="C267" s="108">
        <f>C268+C269+C270+C271</f>
        <v>973.9</v>
      </c>
      <c r="D267" s="1">
        <f t="shared" si="4"/>
        <v>874.6</v>
      </c>
      <c r="E267" s="108">
        <f>E268+E269+E270+E271</f>
        <v>728.1</v>
      </c>
      <c r="F267" s="113">
        <f>SUM(F268:F271)</f>
        <v>99.3</v>
      </c>
    </row>
    <row r="268" spans="1:8" x14ac:dyDescent="0.2">
      <c r="A268" s="30"/>
      <c r="B268" s="29" t="s">
        <v>8</v>
      </c>
      <c r="C268" s="109">
        <v>61.6</v>
      </c>
      <c r="D268" s="2">
        <f t="shared" si="4"/>
        <v>11.600000000000001</v>
      </c>
      <c r="E268" s="109"/>
      <c r="F268" s="110">
        <v>50</v>
      </c>
    </row>
    <row r="269" spans="1:8" x14ac:dyDescent="0.2">
      <c r="A269" s="30"/>
      <c r="B269" s="29" t="s">
        <v>34</v>
      </c>
      <c r="C269" s="109">
        <v>479.3</v>
      </c>
      <c r="D269" s="2">
        <f t="shared" si="4"/>
        <v>430</v>
      </c>
      <c r="E269" s="109">
        <v>313.39999999999998</v>
      </c>
      <c r="F269" s="110">
        <v>49.3</v>
      </c>
    </row>
    <row r="270" spans="1:8" x14ac:dyDescent="0.2">
      <c r="A270" s="30"/>
      <c r="B270" s="29" t="s">
        <v>79</v>
      </c>
      <c r="C270" s="109">
        <v>419</v>
      </c>
      <c r="D270" s="2">
        <f t="shared" si="4"/>
        <v>419</v>
      </c>
      <c r="E270" s="109">
        <v>409.5</v>
      </c>
      <c r="F270" s="110"/>
    </row>
    <row r="271" spans="1:8" ht="13.5" thickBot="1" x14ac:dyDescent="0.25">
      <c r="A271" s="38"/>
      <c r="B271" s="5" t="s">
        <v>6</v>
      </c>
      <c r="C271" s="114">
        <v>14</v>
      </c>
      <c r="D271" s="5">
        <f t="shared" si="4"/>
        <v>14</v>
      </c>
      <c r="E271" s="114">
        <v>5.2</v>
      </c>
      <c r="F271" s="115"/>
    </row>
    <row r="272" spans="1:8" x14ac:dyDescent="0.2">
      <c r="A272" s="146" t="s">
        <v>58</v>
      </c>
      <c r="B272" s="147"/>
      <c r="C272" s="14">
        <f>C178+C183+C185+C187+C189+C191+C193+C195+C197+C199+C203+C207+C211+C215+C219+C223+C227+C231+C235+C239+C243+C247+C251+C255+C259+C263+C267</f>
        <v>12421.4</v>
      </c>
      <c r="D272" s="14">
        <f>C272-F272</f>
        <v>12268.1</v>
      </c>
      <c r="E272" s="14">
        <f>E178+E183+E185+E187+E189+E191+E193+E195+E197+E199+E203+E207+E211+E215+E219+E223+E227+E231+E235+E239+E243+E247+E251+E255+E259+E263+E267</f>
        <v>9819.6000000000022</v>
      </c>
      <c r="F272" s="15">
        <f>F178+F183+F185+F187+F189+F191+F193+F195+F197+F199+F203+F207+F211+F215+F219+F223+F227+F231+F235+F239+F243+F247+F251+F255+F259+F263+F267</f>
        <v>153.30000000000001</v>
      </c>
    </row>
    <row r="273" spans="1:6" x14ac:dyDescent="0.2">
      <c r="A273" s="164" t="s">
        <v>8</v>
      </c>
      <c r="B273" s="165"/>
      <c r="C273" s="48">
        <f>C179+C184+C186+C188+C190+C192+C194+C196+C198+C200+C204+C208+C212+C216+C220+C224+C228+C232+C236+C240+C244+C248+C252+C256+C260+C264+C268</f>
        <v>4730.7</v>
      </c>
      <c r="D273" s="49">
        <f t="shared" si="4"/>
        <v>4636.2</v>
      </c>
      <c r="E273" s="48">
        <f>E179+E184+E186+E188+E190+E192+E194+E196+E198+E200+E204+E208+E212+E216+E220+E224+E228+E232+E236+E240+E244+E248+E252+E256+E260+E264+E268</f>
        <v>3250.8</v>
      </c>
      <c r="F273" s="50">
        <f>F179+F184+F186+F188+F190+F192+F194+F196+F198+F200+F204+F208+F212+F216+F220+F224+F228+F232+F236+F240+F244+F248+F252+F256+F260+F264+F268</f>
        <v>94.5</v>
      </c>
    </row>
    <row r="274" spans="1:6" x14ac:dyDescent="0.2">
      <c r="A274" s="164" t="s">
        <v>34</v>
      </c>
      <c r="B274" s="165"/>
      <c r="C274" s="48">
        <f>C269</f>
        <v>479.3</v>
      </c>
      <c r="D274" s="49">
        <f t="shared" si="4"/>
        <v>430</v>
      </c>
      <c r="E274" s="48">
        <f>E269</f>
        <v>313.39999999999998</v>
      </c>
      <c r="F274" s="50">
        <f>F269</f>
        <v>49.3</v>
      </c>
    </row>
    <row r="275" spans="1:6" x14ac:dyDescent="0.2">
      <c r="A275" s="164" t="s">
        <v>79</v>
      </c>
      <c r="B275" s="165"/>
      <c r="C275" s="48">
        <f>C180+C201+C205+C209+C213++C217+C221+C225+C229+C233+C237+C241+C245+C249+C253+C257+C261+C265+C270</f>
        <v>6331.5</v>
      </c>
      <c r="D275" s="49">
        <f t="shared" si="4"/>
        <v>6330.6</v>
      </c>
      <c r="E275" s="48">
        <f>E180+E201+E205+E209+E213++E217+E221+E225+E229+E233+E237+E241+E245+E249+E253+E257+E261+E265+E270</f>
        <v>6078.2</v>
      </c>
      <c r="F275" s="50">
        <f>F180+F201+F205+F209+F213++F217+F221+F225+F229+F233+F237+F241+F245+F249+F253+F257+F261+F265+F270</f>
        <v>0.9</v>
      </c>
    </row>
    <row r="276" spans="1:6" x14ac:dyDescent="0.2">
      <c r="A276" s="138"/>
      <c r="B276" s="139" t="s">
        <v>75</v>
      </c>
      <c r="C276" s="87">
        <f>C181</f>
        <v>98.1</v>
      </c>
      <c r="D276" s="49">
        <f t="shared" si="4"/>
        <v>98.1</v>
      </c>
      <c r="E276" s="87">
        <f>E181</f>
        <v>2.5</v>
      </c>
      <c r="F276" s="88"/>
    </row>
    <row r="277" spans="1:6" x14ac:dyDescent="0.2">
      <c r="A277" s="190" t="s">
        <v>60</v>
      </c>
      <c r="B277" s="191"/>
      <c r="C277" s="87">
        <f>C202+C206+C210+C214+C218+C222+C226+C230+C234+C238+C242+C246+C250+C254+C258+C262+C266+C271</f>
        <v>732.8</v>
      </c>
      <c r="D277" s="136">
        <f t="shared" si="4"/>
        <v>724.19999999999993</v>
      </c>
      <c r="E277" s="87">
        <f>E202+E206+E210+E214+E218+E222+E226+E230+E234+E238+E242+E246+E250+E254+E258+E262+E266+E271</f>
        <v>174.7</v>
      </c>
      <c r="F277" s="88">
        <f>F202+F206+F210+F214+F218+F222+F226+F230+F234+F238+F242+F246+F250+F254+F258+F262+F266+F271</f>
        <v>8.6</v>
      </c>
    </row>
    <row r="278" spans="1:6" ht="13.5" thickBot="1" x14ac:dyDescent="0.25">
      <c r="A278" s="173" t="s">
        <v>76</v>
      </c>
      <c r="B278" s="174"/>
      <c r="C278" s="51">
        <f>C182</f>
        <v>49</v>
      </c>
      <c r="D278" s="51">
        <f>C278-F278</f>
        <v>49</v>
      </c>
      <c r="E278" s="51">
        <f>E182</f>
        <v>0</v>
      </c>
      <c r="F278" s="53">
        <f>F182</f>
        <v>0</v>
      </c>
    </row>
    <row r="279" spans="1:6" ht="13.5" thickBot="1" x14ac:dyDescent="0.25">
      <c r="A279" s="168" t="s">
        <v>64</v>
      </c>
      <c r="B279" s="169"/>
      <c r="C279" s="169"/>
      <c r="D279" s="169"/>
      <c r="E279" s="169"/>
      <c r="F279" s="170"/>
    </row>
    <row r="280" spans="1:6" x14ac:dyDescent="0.2">
      <c r="A280" s="24">
        <v>1</v>
      </c>
      <c r="B280" s="1" t="s">
        <v>47</v>
      </c>
      <c r="C280" s="74">
        <f>C281</f>
        <v>9.5</v>
      </c>
      <c r="D280" s="1">
        <f t="shared" si="4"/>
        <v>9.5</v>
      </c>
      <c r="E280" s="74">
        <f>E281</f>
        <v>0</v>
      </c>
      <c r="F280" s="75">
        <f>F281</f>
        <v>0</v>
      </c>
    </row>
    <row r="281" spans="1:6" ht="13.5" thickBot="1" x14ac:dyDescent="0.25">
      <c r="A281" s="28"/>
      <c r="B281" s="68" t="s">
        <v>8</v>
      </c>
      <c r="C281" s="76">
        <v>9.5</v>
      </c>
      <c r="D281" s="5">
        <f t="shared" si="4"/>
        <v>9.5</v>
      </c>
      <c r="E281" s="76"/>
      <c r="F281" s="77"/>
    </row>
    <row r="282" spans="1:6" x14ac:dyDescent="0.2">
      <c r="A282" s="24">
        <v>2</v>
      </c>
      <c r="B282" s="1" t="s">
        <v>10</v>
      </c>
      <c r="C282" s="1">
        <f>C283</f>
        <v>43.7</v>
      </c>
      <c r="D282" s="1">
        <f t="shared" si="4"/>
        <v>3</v>
      </c>
      <c r="E282" s="1">
        <f>E283</f>
        <v>0</v>
      </c>
      <c r="F282" s="7">
        <f>F283</f>
        <v>40.700000000000003</v>
      </c>
    </row>
    <row r="283" spans="1:6" ht="13.5" thickBot="1" x14ac:dyDescent="0.25">
      <c r="A283" s="28"/>
      <c r="B283" s="68" t="s">
        <v>8</v>
      </c>
      <c r="C283" s="5">
        <v>43.7</v>
      </c>
      <c r="D283" s="5">
        <f t="shared" si="4"/>
        <v>3</v>
      </c>
      <c r="E283" s="5"/>
      <c r="F283" s="6">
        <v>40.700000000000003</v>
      </c>
    </row>
    <row r="284" spans="1:6" x14ac:dyDescent="0.2">
      <c r="A284" s="24">
        <v>3</v>
      </c>
      <c r="B284" s="1" t="s">
        <v>11</v>
      </c>
      <c r="C284" s="1">
        <f>C285</f>
        <v>34.700000000000003</v>
      </c>
      <c r="D284" s="1">
        <f t="shared" si="4"/>
        <v>34.700000000000003</v>
      </c>
      <c r="E284" s="1">
        <f>E285</f>
        <v>20</v>
      </c>
      <c r="F284" s="7">
        <f>F285</f>
        <v>0</v>
      </c>
    </row>
    <row r="285" spans="1:6" ht="13.5" thickBot="1" x14ac:dyDescent="0.25">
      <c r="A285" s="28"/>
      <c r="B285" s="68" t="s">
        <v>8</v>
      </c>
      <c r="C285" s="5">
        <v>34.700000000000003</v>
      </c>
      <c r="D285" s="5">
        <f t="shared" si="4"/>
        <v>34.700000000000003</v>
      </c>
      <c r="E285" s="5">
        <v>20</v>
      </c>
      <c r="F285" s="6"/>
    </row>
    <row r="286" spans="1:6" x14ac:dyDescent="0.2">
      <c r="A286" s="24">
        <v>4</v>
      </c>
      <c r="B286" s="1" t="s">
        <v>12</v>
      </c>
      <c r="C286" s="1">
        <f>C287</f>
        <v>24.1</v>
      </c>
      <c r="D286" s="1">
        <f t="shared" si="4"/>
        <v>17.900000000000002</v>
      </c>
      <c r="E286" s="1">
        <f>E287</f>
        <v>0</v>
      </c>
      <c r="F286" s="7">
        <f>F287</f>
        <v>6.2</v>
      </c>
    </row>
    <row r="287" spans="1:6" ht="13.5" thickBot="1" x14ac:dyDescent="0.25">
      <c r="A287" s="28"/>
      <c r="B287" s="68" t="s">
        <v>8</v>
      </c>
      <c r="C287" s="5">
        <v>24.1</v>
      </c>
      <c r="D287" s="5">
        <f t="shared" si="4"/>
        <v>17.900000000000002</v>
      </c>
      <c r="E287" s="5"/>
      <c r="F287" s="6">
        <v>6.2</v>
      </c>
    </row>
    <row r="288" spans="1:6" x14ac:dyDescent="0.2">
      <c r="A288" s="24">
        <v>5</v>
      </c>
      <c r="B288" s="1" t="s">
        <v>13</v>
      </c>
      <c r="C288" s="1">
        <f>C289</f>
        <v>12.3</v>
      </c>
      <c r="D288" s="1">
        <f t="shared" si="4"/>
        <v>12.3</v>
      </c>
      <c r="E288" s="1">
        <f>E289</f>
        <v>0</v>
      </c>
      <c r="F288" s="7">
        <f>F289</f>
        <v>0</v>
      </c>
    </row>
    <row r="289" spans="1:7" ht="13.5" thickBot="1" x14ac:dyDescent="0.25">
      <c r="A289" s="38"/>
      <c r="B289" s="68" t="s">
        <v>8</v>
      </c>
      <c r="C289" s="5">
        <v>12.3</v>
      </c>
      <c r="D289" s="5">
        <f t="shared" si="4"/>
        <v>12.3</v>
      </c>
      <c r="E289" s="5"/>
      <c r="F289" s="6"/>
    </row>
    <row r="290" spans="1:7" x14ac:dyDescent="0.2">
      <c r="A290" s="24">
        <v>6</v>
      </c>
      <c r="B290" s="1" t="s">
        <v>14</v>
      </c>
      <c r="C290" s="1">
        <f>C291</f>
        <v>9.3000000000000007</v>
      </c>
      <c r="D290" s="1">
        <f t="shared" si="4"/>
        <v>8.8000000000000007</v>
      </c>
      <c r="E290" s="1">
        <f>E291</f>
        <v>0</v>
      </c>
      <c r="F290" s="7">
        <f>F291</f>
        <v>0.5</v>
      </c>
    </row>
    <row r="291" spans="1:7" ht="13.5" thickBot="1" x14ac:dyDescent="0.25">
      <c r="A291" s="38"/>
      <c r="B291" s="68" t="s">
        <v>8</v>
      </c>
      <c r="C291" s="5">
        <v>9.3000000000000007</v>
      </c>
      <c r="D291" s="5">
        <f t="shared" si="4"/>
        <v>8.8000000000000007</v>
      </c>
      <c r="E291" s="5"/>
      <c r="F291" s="6">
        <v>0.5</v>
      </c>
    </row>
    <row r="292" spans="1:7" x14ac:dyDescent="0.2">
      <c r="A292" s="24">
        <v>7</v>
      </c>
      <c r="B292" s="1" t="s">
        <v>15</v>
      </c>
      <c r="C292" s="1">
        <f>C293</f>
        <v>31.5</v>
      </c>
      <c r="D292" s="1">
        <f t="shared" si="4"/>
        <v>29.3</v>
      </c>
      <c r="E292" s="1">
        <f>E293</f>
        <v>17.600000000000001</v>
      </c>
      <c r="F292" s="7">
        <f>F293</f>
        <v>2.2000000000000002</v>
      </c>
    </row>
    <row r="293" spans="1:7" ht="13.5" thickBot="1" x14ac:dyDescent="0.25">
      <c r="A293" s="38"/>
      <c r="B293" s="68" t="s">
        <v>8</v>
      </c>
      <c r="C293" s="5">
        <v>31.5</v>
      </c>
      <c r="D293" s="5">
        <f t="shared" si="4"/>
        <v>29.3</v>
      </c>
      <c r="E293" s="5">
        <v>17.600000000000001</v>
      </c>
      <c r="F293" s="6">
        <v>2.2000000000000002</v>
      </c>
    </row>
    <row r="294" spans="1:7" x14ac:dyDescent="0.2">
      <c r="A294" s="24">
        <v>8</v>
      </c>
      <c r="B294" s="39" t="s">
        <v>16</v>
      </c>
      <c r="C294" s="1">
        <f>C295</f>
        <v>1.4</v>
      </c>
      <c r="D294" s="1">
        <f t="shared" si="4"/>
        <v>1.4</v>
      </c>
      <c r="E294" s="1">
        <f>E295</f>
        <v>0</v>
      </c>
      <c r="F294" s="7">
        <f>F295</f>
        <v>0</v>
      </c>
    </row>
    <row r="295" spans="1:7" ht="13.5" thickBot="1" x14ac:dyDescent="0.25">
      <c r="A295" s="38"/>
      <c r="B295" s="68" t="s">
        <v>8</v>
      </c>
      <c r="C295" s="5">
        <v>1.4</v>
      </c>
      <c r="D295" s="5">
        <f t="shared" si="4"/>
        <v>1.4</v>
      </c>
      <c r="E295" s="5"/>
      <c r="F295" s="6"/>
    </row>
    <row r="296" spans="1:7" x14ac:dyDescent="0.2">
      <c r="A296" s="24">
        <v>9</v>
      </c>
      <c r="B296" s="1" t="s">
        <v>17</v>
      </c>
      <c r="C296" s="1">
        <f>C297</f>
        <v>7</v>
      </c>
      <c r="D296" s="1">
        <f t="shared" si="4"/>
        <v>7</v>
      </c>
      <c r="E296" s="1">
        <f>E297</f>
        <v>0</v>
      </c>
      <c r="F296" s="7">
        <f>F297</f>
        <v>0</v>
      </c>
    </row>
    <row r="297" spans="1:7" ht="13.5" thickBot="1" x14ac:dyDescent="0.25">
      <c r="A297" s="38"/>
      <c r="B297" s="68" t="s">
        <v>8</v>
      </c>
      <c r="C297" s="5">
        <v>7</v>
      </c>
      <c r="D297" s="5">
        <f t="shared" si="4"/>
        <v>7</v>
      </c>
      <c r="E297" s="5"/>
      <c r="F297" s="6"/>
    </row>
    <row r="298" spans="1:7" x14ac:dyDescent="0.2">
      <c r="A298" s="24">
        <v>10</v>
      </c>
      <c r="B298" s="1" t="s">
        <v>18</v>
      </c>
      <c r="C298" s="1">
        <f>C299</f>
        <v>15.5</v>
      </c>
      <c r="D298" s="1">
        <f t="shared" si="4"/>
        <v>15.5</v>
      </c>
      <c r="E298" s="1">
        <f>E299</f>
        <v>5</v>
      </c>
      <c r="F298" s="7">
        <f>F299</f>
        <v>0</v>
      </c>
    </row>
    <row r="299" spans="1:7" ht="13.5" thickBot="1" x14ac:dyDescent="0.25">
      <c r="A299" s="38"/>
      <c r="B299" s="68" t="s">
        <v>8</v>
      </c>
      <c r="C299" s="5">
        <v>15.5</v>
      </c>
      <c r="D299" s="5">
        <f t="shared" si="4"/>
        <v>15.5</v>
      </c>
      <c r="E299" s="5">
        <v>5</v>
      </c>
      <c r="F299" s="6"/>
    </row>
    <row r="300" spans="1:7" x14ac:dyDescent="0.2">
      <c r="A300" s="24">
        <v>11</v>
      </c>
      <c r="B300" s="1" t="s">
        <v>19</v>
      </c>
      <c r="C300" s="1">
        <f>C301</f>
        <v>1.8</v>
      </c>
      <c r="D300" s="1">
        <f t="shared" si="4"/>
        <v>1.8</v>
      </c>
      <c r="E300" s="1">
        <f>E301</f>
        <v>0</v>
      </c>
      <c r="F300" s="7">
        <f>F301</f>
        <v>0</v>
      </c>
    </row>
    <row r="301" spans="1:7" ht="13.5" thickBot="1" x14ac:dyDescent="0.25">
      <c r="A301" s="38"/>
      <c r="B301" s="68" t="s">
        <v>8</v>
      </c>
      <c r="C301" s="5">
        <v>1.8</v>
      </c>
      <c r="D301" s="5">
        <f t="shared" si="4"/>
        <v>1.8</v>
      </c>
      <c r="E301" s="5"/>
      <c r="F301" s="6"/>
    </row>
    <row r="302" spans="1:7" x14ac:dyDescent="0.2">
      <c r="A302" s="24">
        <v>12</v>
      </c>
      <c r="B302" s="9" t="s">
        <v>21</v>
      </c>
      <c r="C302" s="1">
        <f>C303+C304</f>
        <v>680.2</v>
      </c>
      <c r="D302" s="1">
        <f t="shared" si="4"/>
        <v>676</v>
      </c>
      <c r="E302" s="1">
        <f>E303+E304</f>
        <v>584.9</v>
      </c>
      <c r="F302" s="7">
        <f>F303+F304</f>
        <v>4.2</v>
      </c>
      <c r="G302" s="129"/>
    </row>
    <row r="303" spans="1:7" x14ac:dyDescent="0.2">
      <c r="A303" s="30"/>
      <c r="B303" s="29" t="s">
        <v>8</v>
      </c>
      <c r="C303" s="2">
        <v>678.2</v>
      </c>
      <c r="D303" s="2">
        <f t="shared" si="4"/>
        <v>674</v>
      </c>
      <c r="E303" s="2">
        <v>584.9</v>
      </c>
      <c r="F303" s="8">
        <v>4.2</v>
      </c>
    </row>
    <row r="304" spans="1:7" ht="13.5" thickBot="1" x14ac:dyDescent="0.25">
      <c r="A304" s="38"/>
      <c r="B304" s="5" t="s">
        <v>6</v>
      </c>
      <c r="C304" s="5">
        <v>2</v>
      </c>
      <c r="D304" s="5">
        <f t="shared" si="4"/>
        <v>2</v>
      </c>
      <c r="E304" s="5"/>
      <c r="F304" s="6"/>
    </row>
    <row r="305" spans="1:6" x14ac:dyDescent="0.2">
      <c r="A305" s="24">
        <v>13</v>
      </c>
      <c r="B305" s="1" t="s">
        <v>22</v>
      </c>
      <c r="C305" s="1">
        <f>C306+C307</f>
        <v>324.89999999999998</v>
      </c>
      <c r="D305" s="1">
        <f t="shared" si="4"/>
        <v>310.89999999999998</v>
      </c>
      <c r="E305" s="1">
        <f>E306+E307</f>
        <v>245.3</v>
      </c>
      <c r="F305" s="7">
        <f>F306+F307</f>
        <v>14</v>
      </c>
    </row>
    <row r="306" spans="1:6" x14ac:dyDescent="0.2">
      <c r="A306" s="30"/>
      <c r="B306" s="29" t="s">
        <v>8</v>
      </c>
      <c r="C306" s="2">
        <v>300.89999999999998</v>
      </c>
      <c r="D306" s="2">
        <f t="shared" si="4"/>
        <v>296.89999999999998</v>
      </c>
      <c r="E306" s="2">
        <v>245.3</v>
      </c>
      <c r="F306" s="11">
        <v>4</v>
      </c>
    </row>
    <row r="307" spans="1:6" ht="13.5" thickBot="1" x14ac:dyDescent="0.25">
      <c r="A307" s="38"/>
      <c r="B307" s="5" t="s">
        <v>6</v>
      </c>
      <c r="C307" s="5">
        <v>24</v>
      </c>
      <c r="D307" s="5">
        <f t="shared" si="4"/>
        <v>14</v>
      </c>
      <c r="E307" s="5"/>
      <c r="F307" s="6">
        <v>10</v>
      </c>
    </row>
    <row r="308" spans="1:6" ht="12" customHeight="1" x14ac:dyDescent="0.2">
      <c r="A308" s="24">
        <v>14</v>
      </c>
      <c r="B308" s="1" t="s">
        <v>23</v>
      </c>
      <c r="C308" s="1">
        <f>C309+C310</f>
        <v>716.5</v>
      </c>
      <c r="D308" s="1">
        <f t="shared" si="4"/>
        <v>700.5</v>
      </c>
      <c r="E308" s="1">
        <f>E309+E310</f>
        <v>566</v>
      </c>
      <c r="F308" s="7">
        <f>F309+F310</f>
        <v>16</v>
      </c>
    </row>
    <row r="309" spans="1:6" ht="12" customHeight="1" x14ac:dyDescent="0.2">
      <c r="A309" s="30"/>
      <c r="B309" s="29" t="s">
        <v>8</v>
      </c>
      <c r="C309" s="2">
        <v>692.5</v>
      </c>
      <c r="D309" s="2">
        <f t="shared" si="4"/>
        <v>682.5</v>
      </c>
      <c r="E309" s="2">
        <v>566</v>
      </c>
      <c r="F309" s="8">
        <v>10</v>
      </c>
    </row>
    <row r="310" spans="1:6" ht="12.75" customHeight="1" thickBot="1" x14ac:dyDescent="0.25">
      <c r="A310" s="38"/>
      <c r="B310" s="5" t="s">
        <v>6</v>
      </c>
      <c r="C310" s="5">
        <v>24</v>
      </c>
      <c r="D310" s="5">
        <f t="shared" si="4"/>
        <v>18</v>
      </c>
      <c r="E310" s="5"/>
      <c r="F310" s="6">
        <v>6</v>
      </c>
    </row>
    <row r="311" spans="1:6" ht="17.25" hidden="1" customHeight="1" thickBot="1" x14ac:dyDescent="0.25">
      <c r="A311" s="24">
        <v>15</v>
      </c>
      <c r="B311" s="39" t="s">
        <v>57</v>
      </c>
      <c r="C311" s="9">
        <f>C312+C313</f>
        <v>0</v>
      </c>
      <c r="D311" s="9">
        <f t="shared" ref="D311:D316" si="5">C311-F311</f>
        <v>0</v>
      </c>
      <c r="E311" s="9">
        <f>E312+E313</f>
        <v>0</v>
      </c>
      <c r="F311" s="10">
        <f>F312+F313</f>
        <v>0</v>
      </c>
    </row>
    <row r="312" spans="1:6" ht="12.75" hidden="1" customHeight="1" thickBot="1" x14ac:dyDescent="0.25">
      <c r="A312" s="27"/>
      <c r="B312" s="29" t="s">
        <v>8</v>
      </c>
      <c r="C312" s="3"/>
      <c r="D312" s="3">
        <f t="shared" si="5"/>
        <v>0</v>
      </c>
      <c r="E312" s="3"/>
      <c r="F312" s="11"/>
    </row>
    <row r="313" spans="1:6" ht="5.25" hidden="1" customHeight="1" thickBot="1" x14ac:dyDescent="0.25">
      <c r="A313" s="28"/>
      <c r="B313" s="5" t="s">
        <v>6</v>
      </c>
      <c r="C313" s="12"/>
      <c r="D313" s="12">
        <f t="shared" si="5"/>
        <v>0</v>
      </c>
      <c r="E313" s="12"/>
      <c r="F313" s="13"/>
    </row>
    <row r="314" spans="1:6" x14ac:dyDescent="0.2">
      <c r="A314" s="146" t="s">
        <v>58</v>
      </c>
      <c r="B314" s="147"/>
      <c r="C314" s="14">
        <f>C280+C282+C284+C286+C288+C290+C292+C294+C296+C298+C300+C302+C305+C308+C311</f>
        <v>1912.4</v>
      </c>
      <c r="D314" s="14">
        <f t="shared" si="5"/>
        <v>1828.6000000000001</v>
      </c>
      <c r="E314" s="14">
        <f>E280+E282+E284+E286+E288+E290+E292+E294+E296+E298+E300+E302+E305+E308+E311</f>
        <v>1438.8</v>
      </c>
      <c r="F314" s="15">
        <f>F280+F282+F284+F286+F288+F290+F292+F294+F296+F298+F300+F302+F305+F308+F311</f>
        <v>83.800000000000011</v>
      </c>
    </row>
    <row r="315" spans="1:6" x14ac:dyDescent="0.2">
      <c r="A315" s="164" t="s">
        <v>8</v>
      </c>
      <c r="B315" s="165"/>
      <c r="C315" s="64">
        <f>C281+C283+C285+C287+C289+C291+C293+C295+C297+C299+C301+C303+C306+C309+C312</f>
        <v>1862.4</v>
      </c>
      <c r="D315" s="64">
        <f t="shared" si="5"/>
        <v>1794.6000000000001</v>
      </c>
      <c r="E315" s="64">
        <f>E281+E283+E285+E287+E289+E291+E293+E295+E297+E299+E301+E303+E306+E309+E312</f>
        <v>1438.8</v>
      </c>
      <c r="F315" s="65">
        <f>F281+F283+F285+F287+F289+F291+F293+F295+F297+F299+F301+F303+F306+F309+F312</f>
        <v>67.800000000000011</v>
      </c>
    </row>
    <row r="316" spans="1:6" ht="13.5" thickBot="1" x14ac:dyDescent="0.25">
      <c r="A316" s="173" t="s">
        <v>60</v>
      </c>
      <c r="B316" s="174"/>
      <c r="C316" s="51">
        <f>C304+C307+C310+C313</f>
        <v>50</v>
      </c>
      <c r="D316" s="52">
        <f t="shared" si="5"/>
        <v>34</v>
      </c>
      <c r="E316" s="51">
        <f>E304+E307+E310+E313</f>
        <v>0</v>
      </c>
      <c r="F316" s="53">
        <f>F304+F307+F310+F313</f>
        <v>16</v>
      </c>
    </row>
    <row r="317" spans="1:6" ht="13.5" thickBot="1" x14ac:dyDescent="0.25">
      <c r="A317" s="168" t="s">
        <v>65</v>
      </c>
      <c r="B317" s="169"/>
      <c r="C317" s="169"/>
      <c r="D317" s="169"/>
      <c r="E317" s="169"/>
      <c r="F317" s="170"/>
    </row>
    <row r="318" spans="1:6" x14ac:dyDescent="0.2">
      <c r="A318" s="24">
        <v>1</v>
      </c>
      <c r="B318" s="1" t="s">
        <v>47</v>
      </c>
      <c r="C318" s="39">
        <f>C319+C320</f>
        <v>1818.9</v>
      </c>
      <c r="D318" s="39">
        <f t="shared" ref="D318:D323" si="6">C318-F318</f>
        <v>820.7</v>
      </c>
      <c r="E318" s="39">
        <f>E319+E320</f>
        <v>0</v>
      </c>
      <c r="F318" s="78">
        <f>F319+F320</f>
        <v>998.2</v>
      </c>
    </row>
    <row r="319" spans="1:6" x14ac:dyDescent="0.2">
      <c r="A319" s="80"/>
      <c r="B319" s="29" t="s">
        <v>8</v>
      </c>
      <c r="C319" s="3">
        <v>543.5</v>
      </c>
      <c r="D319" s="3">
        <f t="shared" si="6"/>
        <v>325.89999999999998</v>
      </c>
      <c r="E319" s="3"/>
      <c r="F319" s="11">
        <v>217.6</v>
      </c>
    </row>
    <row r="320" spans="1:6" ht="13.5" thickBot="1" x14ac:dyDescent="0.25">
      <c r="A320" s="28"/>
      <c r="B320" s="81" t="s">
        <v>66</v>
      </c>
      <c r="C320" s="33">
        <v>1275.4000000000001</v>
      </c>
      <c r="D320" s="12">
        <f t="shared" si="6"/>
        <v>494.80000000000007</v>
      </c>
      <c r="E320" s="33"/>
      <c r="F320" s="124">
        <v>780.6</v>
      </c>
    </row>
    <row r="321" spans="1:6" x14ac:dyDescent="0.2">
      <c r="A321" s="146" t="s">
        <v>58</v>
      </c>
      <c r="B321" s="147"/>
      <c r="C321" s="45">
        <f>C318</f>
        <v>1818.9</v>
      </c>
      <c r="D321" s="45">
        <f t="shared" si="6"/>
        <v>820.7</v>
      </c>
      <c r="E321" s="45">
        <f t="shared" ref="E321:F323" si="7">E318</f>
        <v>0</v>
      </c>
      <c r="F321" s="47">
        <f t="shared" si="7"/>
        <v>998.2</v>
      </c>
    </row>
    <row r="322" spans="1:6" x14ac:dyDescent="0.2">
      <c r="A322" s="164" t="s">
        <v>8</v>
      </c>
      <c r="B322" s="165"/>
      <c r="C322" s="48">
        <f>C319</f>
        <v>543.5</v>
      </c>
      <c r="D322" s="48">
        <f t="shared" si="6"/>
        <v>325.89999999999998</v>
      </c>
      <c r="E322" s="48">
        <f t="shared" si="7"/>
        <v>0</v>
      </c>
      <c r="F322" s="50">
        <f t="shared" si="7"/>
        <v>217.6</v>
      </c>
    </row>
    <row r="323" spans="1:6" ht="13.5" thickBot="1" x14ac:dyDescent="0.25">
      <c r="A323" s="173" t="s">
        <v>66</v>
      </c>
      <c r="B323" s="174"/>
      <c r="C323" s="82">
        <f>C320</f>
        <v>1275.4000000000001</v>
      </c>
      <c r="D323" s="51">
        <f t="shared" si="6"/>
        <v>494.80000000000007</v>
      </c>
      <c r="E323" s="48">
        <f t="shared" si="7"/>
        <v>0</v>
      </c>
      <c r="F323" s="50">
        <f t="shared" si="7"/>
        <v>780.6</v>
      </c>
    </row>
    <row r="324" spans="1:6" ht="13.5" thickBot="1" x14ac:dyDescent="0.25">
      <c r="A324" s="168" t="s">
        <v>67</v>
      </c>
      <c r="B324" s="169"/>
      <c r="C324" s="169"/>
      <c r="D324" s="169"/>
      <c r="E324" s="169"/>
      <c r="F324" s="170"/>
    </row>
    <row r="325" spans="1:6" x14ac:dyDescent="0.2">
      <c r="A325" s="24">
        <v>1</v>
      </c>
      <c r="B325" s="1" t="s">
        <v>47</v>
      </c>
      <c r="C325" s="1">
        <f>C326+C327+C328</f>
        <v>1031.5999999999999</v>
      </c>
      <c r="D325" s="1">
        <f t="shared" ref="D325:D332" si="8">C325-F325</f>
        <v>1026.5</v>
      </c>
      <c r="E325" s="1">
        <f>E326+E327+E328</f>
        <v>0</v>
      </c>
      <c r="F325" s="7">
        <f>F326+F327+F328</f>
        <v>5.0999999999999996</v>
      </c>
    </row>
    <row r="326" spans="1:6" x14ac:dyDescent="0.2">
      <c r="A326" s="27"/>
      <c r="B326" s="29" t="s">
        <v>8</v>
      </c>
      <c r="C326" s="2">
        <v>714.6</v>
      </c>
      <c r="D326" s="2">
        <f t="shared" si="8"/>
        <v>709.5</v>
      </c>
      <c r="E326" s="2"/>
      <c r="F326" s="8">
        <v>5.0999999999999996</v>
      </c>
    </row>
    <row r="327" spans="1:6" x14ac:dyDescent="0.2">
      <c r="A327" s="57"/>
      <c r="B327" s="2" t="s">
        <v>4</v>
      </c>
      <c r="C327" s="99">
        <v>317</v>
      </c>
      <c r="D327" s="79">
        <f t="shared" si="8"/>
        <v>317</v>
      </c>
      <c r="E327" s="99"/>
      <c r="F327" s="100"/>
    </row>
    <row r="328" spans="1:6" ht="13.5" thickBot="1" x14ac:dyDescent="0.25">
      <c r="A328" s="28"/>
      <c r="B328" s="145" t="s">
        <v>3</v>
      </c>
      <c r="C328" s="54"/>
      <c r="D328" s="54">
        <f t="shared" si="8"/>
        <v>0</v>
      </c>
      <c r="E328" s="54"/>
      <c r="F328" s="55"/>
    </row>
    <row r="329" spans="1:6" x14ac:dyDescent="0.2">
      <c r="A329" s="146" t="s">
        <v>58</v>
      </c>
      <c r="B329" s="147"/>
      <c r="C329" s="45">
        <f>C325</f>
        <v>1031.5999999999999</v>
      </c>
      <c r="D329" s="45">
        <f t="shared" si="8"/>
        <v>1026.5</v>
      </c>
      <c r="E329" s="45">
        <f t="shared" ref="E329:F332" si="9">E325</f>
        <v>0</v>
      </c>
      <c r="F329" s="47">
        <f t="shared" si="9"/>
        <v>5.0999999999999996</v>
      </c>
    </row>
    <row r="330" spans="1:6" ht="13.5" customHeight="1" x14ac:dyDescent="0.2">
      <c r="A330" s="164" t="s">
        <v>8</v>
      </c>
      <c r="B330" s="165"/>
      <c r="C330" s="48">
        <f>C326</f>
        <v>714.6</v>
      </c>
      <c r="D330" s="48">
        <f t="shared" si="8"/>
        <v>709.5</v>
      </c>
      <c r="E330" s="48">
        <f t="shared" si="9"/>
        <v>0</v>
      </c>
      <c r="F330" s="50">
        <f t="shared" si="9"/>
        <v>5.0999999999999996</v>
      </c>
    </row>
    <row r="331" spans="1:6" x14ac:dyDescent="0.2">
      <c r="A331" s="175" t="s">
        <v>4</v>
      </c>
      <c r="B331" s="176"/>
      <c r="C331" s="48">
        <f>C327</f>
        <v>317</v>
      </c>
      <c r="D331" s="48">
        <f>C331-F331</f>
        <v>317</v>
      </c>
      <c r="E331" s="48">
        <f t="shared" si="9"/>
        <v>0</v>
      </c>
      <c r="F331" s="50">
        <f t="shared" si="9"/>
        <v>0</v>
      </c>
    </row>
    <row r="332" spans="1:6" ht="13.5" thickBot="1" x14ac:dyDescent="0.25">
      <c r="A332" s="177" t="s">
        <v>3</v>
      </c>
      <c r="B332" s="178"/>
      <c r="C332" s="51">
        <f>C328</f>
        <v>0</v>
      </c>
      <c r="D332" s="51">
        <f t="shared" si="8"/>
        <v>0</v>
      </c>
      <c r="E332" s="51">
        <f t="shared" si="9"/>
        <v>0</v>
      </c>
      <c r="F332" s="53">
        <f t="shared" si="9"/>
        <v>0</v>
      </c>
    </row>
    <row r="333" spans="1:6" ht="13.5" thickBot="1" x14ac:dyDescent="0.25">
      <c r="A333" s="168" t="s">
        <v>68</v>
      </c>
      <c r="B333" s="169"/>
      <c r="C333" s="169"/>
      <c r="D333" s="169"/>
      <c r="E333" s="169"/>
      <c r="F333" s="170"/>
    </row>
    <row r="334" spans="1:6" x14ac:dyDescent="0.2">
      <c r="A334" s="24">
        <v>1</v>
      </c>
      <c r="B334" s="1" t="s">
        <v>47</v>
      </c>
      <c r="C334" s="9">
        <f>C335+C336+C337+C338</f>
        <v>2348.1999999999998</v>
      </c>
      <c r="D334" s="9">
        <f t="shared" ref="D334:D339" si="10">C334-F334</f>
        <v>264.89999999999964</v>
      </c>
      <c r="E334" s="9">
        <f>E335+E336+E337+E338</f>
        <v>0</v>
      </c>
      <c r="F334" s="128">
        <f>F335+F336+F337+F338</f>
        <v>2083.3000000000002</v>
      </c>
    </row>
    <row r="335" spans="1:6" x14ac:dyDescent="0.2">
      <c r="A335" s="27"/>
      <c r="B335" s="29" t="s">
        <v>8</v>
      </c>
      <c r="C335" s="3">
        <v>405.4</v>
      </c>
      <c r="D335" s="3">
        <f t="shared" si="10"/>
        <v>93</v>
      </c>
      <c r="E335" s="3"/>
      <c r="F335" s="11">
        <v>312.39999999999998</v>
      </c>
    </row>
    <row r="336" spans="1:6" ht="14.25" customHeight="1" x14ac:dyDescent="0.2">
      <c r="A336" s="27"/>
      <c r="B336" s="83" t="s">
        <v>5</v>
      </c>
      <c r="C336" s="3">
        <v>120</v>
      </c>
      <c r="D336" s="3">
        <f t="shared" si="10"/>
        <v>0</v>
      </c>
      <c r="E336" s="3"/>
      <c r="F336" s="11">
        <v>120</v>
      </c>
    </row>
    <row r="337" spans="1:6" x14ac:dyDescent="0.2">
      <c r="A337" s="27"/>
      <c r="B337" s="36" t="s">
        <v>3</v>
      </c>
      <c r="C337" s="3">
        <v>610</v>
      </c>
      <c r="D337" s="3">
        <f t="shared" si="10"/>
        <v>0</v>
      </c>
      <c r="E337" s="3"/>
      <c r="F337" s="11">
        <v>610</v>
      </c>
    </row>
    <row r="338" spans="1:6" ht="13.5" thickBot="1" x14ac:dyDescent="0.25">
      <c r="A338" s="28"/>
      <c r="B338" s="84" t="s">
        <v>76</v>
      </c>
      <c r="C338" s="12">
        <v>1212.8</v>
      </c>
      <c r="D338" s="12">
        <f t="shared" si="10"/>
        <v>171.89999999999986</v>
      </c>
      <c r="E338" s="12"/>
      <c r="F338" s="13">
        <v>1040.9000000000001</v>
      </c>
    </row>
    <row r="339" spans="1:6" x14ac:dyDescent="0.2">
      <c r="A339" s="146" t="s">
        <v>58</v>
      </c>
      <c r="B339" s="147"/>
      <c r="C339" s="14">
        <f>C334</f>
        <v>2348.1999999999998</v>
      </c>
      <c r="D339" s="14">
        <f t="shared" si="10"/>
        <v>264.89999999999964</v>
      </c>
      <c r="E339" s="14">
        <f t="shared" ref="E339:F343" si="11">E334</f>
        <v>0</v>
      </c>
      <c r="F339" s="15">
        <f t="shared" si="11"/>
        <v>2083.3000000000002</v>
      </c>
    </row>
    <row r="340" spans="1:6" x14ac:dyDescent="0.2">
      <c r="A340" s="164" t="s">
        <v>8</v>
      </c>
      <c r="B340" s="165"/>
      <c r="C340" s="48">
        <f>C335</f>
        <v>405.4</v>
      </c>
      <c r="D340" s="48">
        <f>C340-F340</f>
        <v>93</v>
      </c>
      <c r="E340" s="48">
        <f t="shared" si="11"/>
        <v>0</v>
      </c>
      <c r="F340" s="50">
        <f t="shared" si="11"/>
        <v>312.39999999999998</v>
      </c>
    </row>
    <row r="341" spans="1:6" ht="14.25" customHeight="1" x14ac:dyDescent="0.2">
      <c r="A341" s="164" t="s">
        <v>5</v>
      </c>
      <c r="B341" s="165"/>
      <c r="C341" s="48">
        <f>C336</f>
        <v>120</v>
      </c>
      <c r="D341" s="48">
        <f>C341-F341</f>
        <v>0</v>
      </c>
      <c r="E341" s="48">
        <f t="shared" si="11"/>
        <v>0</v>
      </c>
      <c r="F341" s="50">
        <f t="shared" si="11"/>
        <v>120</v>
      </c>
    </row>
    <row r="342" spans="1:6" x14ac:dyDescent="0.2">
      <c r="A342" s="164" t="s">
        <v>3</v>
      </c>
      <c r="B342" s="165"/>
      <c r="C342" s="48">
        <f>C337</f>
        <v>610</v>
      </c>
      <c r="D342" s="48">
        <f>C342-F342</f>
        <v>0</v>
      </c>
      <c r="E342" s="48">
        <f t="shared" si="11"/>
        <v>0</v>
      </c>
      <c r="F342" s="50">
        <f t="shared" si="11"/>
        <v>610</v>
      </c>
    </row>
    <row r="343" spans="1:6" ht="13.5" thickBot="1" x14ac:dyDescent="0.25">
      <c r="A343" s="173" t="s">
        <v>76</v>
      </c>
      <c r="B343" s="174"/>
      <c r="C343" s="85">
        <f>C338</f>
        <v>1212.8</v>
      </c>
      <c r="D343" s="51">
        <f>C343-F343</f>
        <v>171.89999999999986</v>
      </c>
      <c r="E343" s="51">
        <f t="shared" si="11"/>
        <v>0</v>
      </c>
      <c r="F343" s="86">
        <f>F338</f>
        <v>1040.9000000000001</v>
      </c>
    </row>
    <row r="344" spans="1:6" ht="13.5" thickBot="1" x14ac:dyDescent="0.25">
      <c r="A344" s="168" t="s">
        <v>74</v>
      </c>
      <c r="B344" s="169"/>
      <c r="C344" s="169"/>
      <c r="D344" s="169"/>
      <c r="E344" s="169"/>
      <c r="F344" s="170"/>
    </row>
    <row r="345" spans="1:6" x14ac:dyDescent="0.2">
      <c r="A345" s="24">
        <v>1</v>
      </c>
      <c r="B345" s="1" t="s">
        <v>47</v>
      </c>
      <c r="C345" s="1">
        <f>C346+C347</f>
        <v>168.5</v>
      </c>
      <c r="D345" s="1">
        <f t="shared" ref="D345:D352" si="12">C345-F345</f>
        <v>168.5</v>
      </c>
      <c r="E345" s="1">
        <f>E346+E347</f>
        <v>0</v>
      </c>
      <c r="F345" s="7">
        <f>F346+F347</f>
        <v>0</v>
      </c>
    </row>
    <row r="346" spans="1:6" x14ac:dyDescent="0.2">
      <c r="A346" s="27"/>
      <c r="B346" s="123" t="s">
        <v>8</v>
      </c>
      <c r="C346" s="3">
        <v>168.5</v>
      </c>
      <c r="D346" s="3">
        <f t="shared" si="12"/>
        <v>168.5</v>
      </c>
      <c r="E346" s="3"/>
      <c r="F346" s="8"/>
    </row>
    <row r="347" spans="1:6" ht="13.5" thickBot="1" x14ac:dyDescent="0.25">
      <c r="A347" s="28"/>
      <c r="B347" s="5" t="s">
        <v>4</v>
      </c>
      <c r="C347" s="12"/>
      <c r="D347" s="12">
        <f t="shared" si="12"/>
        <v>0</v>
      </c>
      <c r="E347" s="12"/>
      <c r="F347" s="13"/>
    </row>
    <row r="348" spans="1:6" x14ac:dyDescent="0.2">
      <c r="A348" s="24">
        <v>2</v>
      </c>
      <c r="B348" s="9" t="s">
        <v>21</v>
      </c>
      <c r="C348" s="1">
        <f>C349</f>
        <v>11.4</v>
      </c>
      <c r="D348" s="1">
        <f t="shared" si="12"/>
        <v>11.4</v>
      </c>
      <c r="E348" s="1">
        <f>E349</f>
        <v>11.2</v>
      </c>
      <c r="F348" s="7">
        <f>F349</f>
        <v>0</v>
      </c>
    </row>
    <row r="349" spans="1:6" ht="13.5" thickBot="1" x14ac:dyDescent="0.25">
      <c r="A349" s="30"/>
      <c r="B349" s="29" t="s">
        <v>8</v>
      </c>
      <c r="C349" s="2">
        <v>11.4</v>
      </c>
      <c r="D349" s="2">
        <f t="shared" si="12"/>
        <v>11.4</v>
      </c>
      <c r="E349" s="2">
        <v>11.2</v>
      </c>
      <c r="F349" s="8"/>
    </row>
    <row r="350" spans="1:6" x14ac:dyDescent="0.2">
      <c r="A350" s="146" t="s">
        <v>58</v>
      </c>
      <c r="B350" s="147"/>
      <c r="C350" s="14">
        <f>C345+C348</f>
        <v>179.9</v>
      </c>
      <c r="D350" s="14">
        <f t="shared" si="12"/>
        <v>179.9</v>
      </c>
      <c r="E350" s="14">
        <f>E345+E348</f>
        <v>11.2</v>
      </c>
      <c r="F350" s="15">
        <f>F345+F348</f>
        <v>0</v>
      </c>
    </row>
    <row r="351" spans="1:6" x14ac:dyDescent="0.2">
      <c r="A351" s="164" t="s">
        <v>8</v>
      </c>
      <c r="B351" s="165"/>
      <c r="C351" s="48">
        <f>C346+C349</f>
        <v>179.9</v>
      </c>
      <c r="D351" s="48">
        <f t="shared" si="12"/>
        <v>179.9</v>
      </c>
      <c r="E351" s="48">
        <f>E346+E349</f>
        <v>11.2</v>
      </c>
      <c r="F351" s="50">
        <f>F346+F349</f>
        <v>0</v>
      </c>
    </row>
    <row r="352" spans="1:6" ht="13.5" thickBot="1" x14ac:dyDescent="0.25">
      <c r="A352" s="171" t="s">
        <v>4</v>
      </c>
      <c r="B352" s="172"/>
      <c r="C352" s="87">
        <f>C347</f>
        <v>0</v>
      </c>
      <c r="D352" s="87">
        <f t="shared" si="12"/>
        <v>0</v>
      </c>
      <c r="E352" s="87">
        <f>E347</f>
        <v>0</v>
      </c>
      <c r="F352" s="88">
        <f>F347</f>
        <v>0</v>
      </c>
    </row>
    <row r="353" spans="1:6" ht="13.5" thickBot="1" x14ac:dyDescent="0.25">
      <c r="A353" s="168" t="s">
        <v>69</v>
      </c>
      <c r="B353" s="169"/>
      <c r="C353" s="169"/>
      <c r="D353" s="169"/>
      <c r="E353" s="169"/>
      <c r="F353" s="170"/>
    </row>
    <row r="354" spans="1:6" x14ac:dyDescent="0.2">
      <c r="A354" s="24">
        <v>1</v>
      </c>
      <c r="B354" s="1" t="s">
        <v>47</v>
      </c>
      <c r="C354" s="9">
        <f>C355+C356</f>
        <v>294.60000000000002</v>
      </c>
      <c r="D354" s="9">
        <f t="shared" ref="D354:D380" si="13">C354-F354</f>
        <v>294.60000000000002</v>
      </c>
      <c r="E354" s="9">
        <f>E355</f>
        <v>0</v>
      </c>
      <c r="F354" s="10">
        <f>F355</f>
        <v>0</v>
      </c>
    </row>
    <row r="355" spans="1:6" x14ac:dyDescent="0.2">
      <c r="A355" s="27"/>
      <c r="B355" s="29" t="s">
        <v>8</v>
      </c>
      <c r="C355" s="3">
        <v>223.3</v>
      </c>
      <c r="D355" s="3">
        <f t="shared" si="13"/>
        <v>223.3</v>
      </c>
      <c r="E355" s="3"/>
      <c r="F355" s="11"/>
    </row>
    <row r="356" spans="1:6" ht="13.5" thickBot="1" x14ac:dyDescent="0.25">
      <c r="A356" s="125"/>
      <c r="B356" s="126" t="s">
        <v>6</v>
      </c>
      <c r="C356" s="3">
        <v>71.3</v>
      </c>
      <c r="D356" s="3">
        <f t="shared" si="13"/>
        <v>71.3</v>
      </c>
      <c r="E356" s="31"/>
      <c r="F356" s="127"/>
    </row>
    <row r="357" spans="1:6" x14ac:dyDescent="0.2">
      <c r="A357" s="24">
        <v>2</v>
      </c>
      <c r="B357" s="39" t="s">
        <v>35</v>
      </c>
      <c r="C357" s="9">
        <f>C358+C359+C360</f>
        <v>244.2</v>
      </c>
      <c r="D357" s="9">
        <f t="shared" si="13"/>
        <v>243.89999999999998</v>
      </c>
      <c r="E357" s="9">
        <f>E358+E359+E360</f>
        <v>161.9</v>
      </c>
      <c r="F357" s="10">
        <f>F358+F359+F360</f>
        <v>0.30000000000000004</v>
      </c>
    </row>
    <row r="358" spans="1:6" ht="13.5" customHeight="1" x14ac:dyDescent="0.2">
      <c r="A358" s="89"/>
      <c r="B358" s="29" t="s">
        <v>8</v>
      </c>
      <c r="C358" s="3">
        <v>6.5</v>
      </c>
      <c r="D358" s="3">
        <f t="shared" si="13"/>
        <v>6.4</v>
      </c>
      <c r="E358" s="3">
        <v>2.2999999999999998</v>
      </c>
      <c r="F358" s="11">
        <v>0.1</v>
      </c>
    </row>
    <row r="359" spans="1:6" ht="12.75" customHeight="1" x14ac:dyDescent="0.2">
      <c r="A359" s="27"/>
      <c r="B359" s="2" t="s">
        <v>4</v>
      </c>
      <c r="C359" s="3">
        <v>227.7</v>
      </c>
      <c r="D359" s="3">
        <f t="shared" si="13"/>
        <v>227.7</v>
      </c>
      <c r="E359" s="3">
        <v>155.6</v>
      </c>
      <c r="F359" s="11"/>
    </row>
    <row r="360" spans="1:6" ht="12.75" customHeight="1" thickBot="1" x14ac:dyDescent="0.25">
      <c r="A360" s="38"/>
      <c r="B360" s="5" t="s">
        <v>6</v>
      </c>
      <c r="C360" s="54">
        <v>10</v>
      </c>
      <c r="D360" s="5">
        <f t="shared" si="13"/>
        <v>9.8000000000000007</v>
      </c>
      <c r="E360" s="54">
        <v>4</v>
      </c>
      <c r="F360" s="55">
        <v>0.2</v>
      </c>
    </row>
    <row r="361" spans="1:6" x14ac:dyDescent="0.2">
      <c r="A361" s="24">
        <v>3</v>
      </c>
      <c r="B361" s="39" t="s">
        <v>57</v>
      </c>
      <c r="C361" s="9">
        <f>C362</f>
        <v>10</v>
      </c>
      <c r="D361" s="9">
        <f>C361-F361</f>
        <v>10</v>
      </c>
      <c r="E361" s="9">
        <f>E362</f>
        <v>0</v>
      </c>
      <c r="F361" s="10">
        <f>F362</f>
        <v>0</v>
      </c>
    </row>
    <row r="362" spans="1:6" ht="13.5" thickBot="1" x14ac:dyDescent="0.25">
      <c r="A362" s="27"/>
      <c r="B362" s="29" t="s">
        <v>8</v>
      </c>
      <c r="C362" s="3">
        <v>10</v>
      </c>
      <c r="D362" s="3">
        <f>C362-F362</f>
        <v>10</v>
      </c>
      <c r="E362" s="3"/>
      <c r="F362" s="11"/>
    </row>
    <row r="363" spans="1:6" x14ac:dyDescent="0.2">
      <c r="A363" s="146" t="s">
        <v>58</v>
      </c>
      <c r="B363" s="147"/>
      <c r="C363" s="14">
        <f>C354+C357+C361</f>
        <v>548.79999999999995</v>
      </c>
      <c r="D363" s="14">
        <f t="shared" si="13"/>
        <v>548.5</v>
      </c>
      <c r="E363" s="14">
        <f>E354+E357+E361</f>
        <v>161.9</v>
      </c>
      <c r="F363" s="15">
        <f>F354+F357+F361</f>
        <v>0.30000000000000004</v>
      </c>
    </row>
    <row r="364" spans="1:6" x14ac:dyDescent="0.2">
      <c r="A364" s="164" t="s">
        <v>8</v>
      </c>
      <c r="B364" s="165"/>
      <c r="C364" s="48">
        <f>C355+C358+C362</f>
        <v>239.8</v>
      </c>
      <c r="D364" s="48">
        <f t="shared" si="13"/>
        <v>239.70000000000002</v>
      </c>
      <c r="E364" s="48">
        <f>E355+E358+E362</f>
        <v>2.2999999999999998</v>
      </c>
      <c r="F364" s="50">
        <f>F355+F358+F362</f>
        <v>0.1</v>
      </c>
    </row>
    <row r="365" spans="1:6" x14ac:dyDescent="0.2">
      <c r="A365" s="162" t="s">
        <v>4</v>
      </c>
      <c r="B365" s="163"/>
      <c r="C365" s="48">
        <f>C359</f>
        <v>227.7</v>
      </c>
      <c r="D365" s="48">
        <f t="shared" si="13"/>
        <v>227.7</v>
      </c>
      <c r="E365" s="48">
        <f>E359</f>
        <v>155.6</v>
      </c>
      <c r="F365" s="50">
        <f>F359</f>
        <v>0</v>
      </c>
    </row>
    <row r="366" spans="1:6" ht="13.5" thickBot="1" x14ac:dyDescent="0.25">
      <c r="A366" s="166" t="s">
        <v>60</v>
      </c>
      <c r="B366" s="167"/>
      <c r="C366" s="51">
        <f>C360+C356</f>
        <v>81.3</v>
      </c>
      <c r="D366" s="51">
        <f t="shared" si="13"/>
        <v>81.099999999999994</v>
      </c>
      <c r="E366" s="51">
        <f>E360+E356</f>
        <v>4</v>
      </c>
      <c r="F366" s="53">
        <f>F360+F356</f>
        <v>0.2</v>
      </c>
    </row>
    <row r="367" spans="1:6" x14ac:dyDescent="0.2">
      <c r="A367" s="160" t="s">
        <v>70</v>
      </c>
      <c r="B367" s="161"/>
      <c r="C367" s="90">
        <f>C116+C171+C272+C314+C321+C329+C339+C350+C363</f>
        <v>30396.300000000003</v>
      </c>
      <c r="D367" s="90">
        <f t="shared" si="13"/>
        <v>26631.000000000004</v>
      </c>
      <c r="E367" s="90">
        <f>E116+E171+E272+E314+E321+E329+E339+E350+E363</f>
        <v>16891.100000000006</v>
      </c>
      <c r="F367" s="91">
        <f>F116+F171+F272+F314+F321+F329+F339+F350+F363</f>
        <v>3765.3</v>
      </c>
    </row>
    <row r="368" spans="1:6" x14ac:dyDescent="0.2">
      <c r="A368" s="148" t="s">
        <v>8</v>
      </c>
      <c r="B368" s="149"/>
      <c r="C368" s="92">
        <f>C117+C172+C273+C315+C322+C330+C340+C351+C364</f>
        <v>15936.099999999999</v>
      </c>
      <c r="D368" s="92">
        <f t="shared" si="13"/>
        <v>15005.999999999998</v>
      </c>
      <c r="E368" s="92">
        <f>E117+E172+E273+E315+E322+E330+E340+E351+E364</f>
        <v>8644.5999999999985</v>
      </c>
      <c r="F368" s="93">
        <f>F117+F172+F273+F315+F322+F330+F340+F351+F364</f>
        <v>930.1</v>
      </c>
    </row>
    <row r="369" spans="1:6" x14ac:dyDescent="0.2">
      <c r="A369" s="150" t="s">
        <v>4</v>
      </c>
      <c r="B369" s="151"/>
      <c r="C369" s="92">
        <f>C118+C174+C331+C352+C365</f>
        <v>2830.5</v>
      </c>
      <c r="D369" s="92">
        <f t="shared" si="13"/>
        <v>2830.5</v>
      </c>
      <c r="E369" s="92">
        <f>E118+E174+E331+E352+E365</f>
        <v>1471.6</v>
      </c>
      <c r="F369" s="93">
        <f>F118+F174+F331+F352+F365</f>
        <v>0</v>
      </c>
    </row>
    <row r="370" spans="1:6" x14ac:dyDescent="0.2">
      <c r="A370" s="148" t="s">
        <v>80</v>
      </c>
      <c r="B370" s="149"/>
      <c r="C370" s="92">
        <f>C275</f>
        <v>6331.5</v>
      </c>
      <c r="D370" s="92">
        <f t="shared" si="13"/>
        <v>6330.6</v>
      </c>
      <c r="E370" s="92">
        <f>E275</f>
        <v>6078.2</v>
      </c>
      <c r="F370" s="93">
        <f>F275</f>
        <v>0.9</v>
      </c>
    </row>
    <row r="371" spans="1:6" x14ac:dyDescent="0.2">
      <c r="A371" s="148" t="s">
        <v>60</v>
      </c>
      <c r="B371" s="149"/>
      <c r="C371" s="92">
        <f>C119+C176+C277+C316+C366</f>
        <v>1201.2</v>
      </c>
      <c r="D371" s="92">
        <f t="shared" si="13"/>
        <v>1165.4000000000001</v>
      </c>
      <c r="E371" s="92">
        <f>E119+E176+E277+E316+E366</f>
        <v>331.29999999999995</v>
      </c>
      <c r="F371" s="93">
        <f>F119+F176+F277+F316+F366</f>
        <v>35.800000000000004</v>
      </c>
    </row>
    <row r="372" spans="1:6" x14ac:dyDescent="0.2">
      <c r="A372" s="148" t="s">
        <v>34</v>
      </c>
      <c r="B372" s="149"/>
      <c r="C372" s="92">
        <f>C274</f>
        <v>479.3</v>
      </c>
      <c r="D372" s="92">
        <f t="shared" si="13"/>
        <v>430</v>
      </c>
      <c r="E372" s="92">
        <f>E274</f>
        <v>313.39999999999998</v>
      </c>
      <c r="F372" s="93">
        <f>F274</f>
        <v>49.3</v>
      </c>
    </row>
    <row r="373" spans="1:6" x14ac:dyDescent="0.2">
      <c r="A373" s="148" t="s">
        <v>3</v>
      </c>
      <c r="B373" s="149"/>
      <c r="C373" s="92">
        <f>C342+C332+C173</f>
        <v>718.9</v>
      </c>
      <c r="D373" s="92">
        <f t="shared" si="13"/>
        <v>0</v>
      </c>
      <c r="E373" s="92">
        <f>E342+E332+E173</f>
        <v>0</v>
      </c>
      <c r="F373" s="93">
        <f>F342+F332+F173</f>
        <v>718.9</v>
      </c>
    </row>
    <row r="374" spans="1:6" x14ac:dyDescent="0.2">
      <c r="A374" s="148" t="s">
        <v>5</v>
      </c>
      <c r="B374" s="149"/>
      <c r="C374" s="92">
        <f>C341</f>
        <v>120</v>
      </c>
      <c r="D374" s="92">
        <f t="shared" si="13"/>
        <v>0</v>
      </c>
      <c r="E374" s="92">
        <f>E341</f>
        <v>0</v>
      </c>
      <c r="F374" s="93">
        <f>F341</f>
        <v>120</v>
      </c>
    </row>
    <row r="375" spans="1:6" x14ac:dyDescent="0.2">
      <c r="A375" s="140"/>
      <c r="B375" s="141" t="s">
        <v>76</v>
      </c>
      <c r="C375" s="92">
        <f>C175+C343+C278</f>
        <v>1405.3</v>
      </c>
      <c r="D375" s="92">
        <f t="shared" si="13"/>
        <v>275.59999999999991</v>
      </c>
      <c r="E375" s="92">
        <f>E175+E343+E278</f>
        <v>49.5</v>
      </c>
      <c r="F375" s="93">
        <f>F175+F343+F278</f>
        <v>1129.7</v>
      </c>
    </row>
    <row r="376" spans="1:6" x14ac:dyDescent="0.2">
      <c r="A376" s="154" t="s">
        <v>66</v>
      </c>
      <c r="B376" s="155"/>
      <c r="C376" s="102">
        <f>C323</f>
        <v>1275.4000000000001</v>
      </c>
      <c r="D376" s="92">
        <f t="shared" si="13"/>
        <v>494.80000000000007</v>
      </c>
      <c r="E376" s="92"/>
      <c r="F376" s="103">
        <f>F323</f>
        <v>780.6</v>
      </c>
    </row>
    <row r="377" spans="1:6" ht="13.5" thickBot="1" x14ac:dyDescent="0.25">
      <c r="A377" s="104"/>
      <c r="B377" s="101" t="s">
        <v>75</v>
      </c>
      <c r="C377" s="105">
        <f>C276</f>
        <v>98.1</v>
      </c>
      <c r="D377" s="106">
        <f t="shared" si="13"/>
        <v>98.1</v>
      </c>
      <c r="E377" s="106">
        <f>E276</f>
        <v>2.5</v>
      </c>
      <c r="F377" s="107">
        <f>F181</f>
        <v>0</v>
      </c>
    </row>
    <row r="378" spans="1:6" ht="13.5" thickBot="1" x14ac:dyDescent="0.25">
      <c r="A378" s="158" t="s">
        <v>71</v>
      </c>
      <c r="B378" s="159"/>
      <c r="C378" s="19">
        <v>20</v>
      </c>
      <c r="D378" s="94">
        <f t="shared" si="13"/>
        <v>20</v>
      </c>
      <c r="E378" s="45"/>
      <c r="F378" s="47"/>
    </row>
    <row r="379" spans="1:6" ht="13.5" thickBot="1" x14ac:dyDescent="0.25">
      <c r="A379" s="156" t="s">
        <v>72</v>
      </c>
      <c r="B379" s="157"/>
      <c r="C379" s="19">
        <v>718.9</v>
      </c>
      <c r="D379" s="94">
        <f t="shared" si="13"/>
        <v>718.9</v>
      </c>
      <c r="E379" s="95"/>
      <c r="F379" s="96"/>
    </row>
    <row r="380" spans="1:6" ht="13.5" thickBot="1" x14ac:dyDescent="0.25">
      <c r="A380" s="152" t="s">
        <v>73</v>
      </c>
      <c r="B380" s="153"/>
      <c r="C380" s="97">
        <f>C367+C378+C379</f>
        <v>31135.200000000004</v>
      </c>
      <c r="D380" s="19">
        <f t="shared" si="13"/>
        <v>27369.900000000005</v>
      </c>
      <c r="E380" s="97">
        <f>E367+E378+E379</f>
        <v>16891.100000000006</v>
      </c>
      <c r="F380" s="98">
        <f>F367+F378+F379</f>
        <v>3765.3</v>
      </c>
    </row>
  </sheetData>
  <mergeCells count="66">
    <mergeCell ref="A14:F14"/>
    <mergeCell ref="A116:B116"/>
    <mergeCell ref="A117:B117"/>
    <mergeCell ref="A324:F324"/>
    <mergeCell ref="A322:B322"/>
    <mergeCell ref="A273:B273"/>
    <mergeCell ref="A171:B171"/>
    <mergeCell ref="A176:B176"/>
    <mergeCell ref="A272:B272"/>
    <mergeCell ref="A177:F177"/>
    <mergeCell ref="A174:B174"/>
    <mergeCell ref="A172:B172"/>
    <mergeCell ref="A173:B173"/>
    <mergeCell ref="A118:B118"/>
    <mergeCell ref="A119:B119"/>
    <mergeCell ref="A120:F120"/>
    <mergeCell ref="A323:B323"/>
    <mergeCell ref="A316:B316"/>
    <mergeCell ref="A317:F317"/>
    <mergeCell ref="A274:B274"/>
    <mergeCell ref="A321:B321"/>
    <mergeCell ref="A315:B315"/>
    <mergeCell ref="A279:F279"/>
    <mergeCell ref="A314:B314"/>
    <mergeCell ref="A277:B277"/>
    <mergeCell ref="A275:B275"/>
    <mergeCell ref="A278:B278"/>
    <mergeCell ref="B6:E6"/>
    <mergeCell ref="A9:A12"/>
    <mergeCell ref="B9:B12"/>
    <mergeCell ref="C9:F9"/>
    <mergeCell ref="C10:C12"/>
    <mergeCell ref="D10:F10"/>
    <mergeCell ref="D11:E11"/>
    <mergeCell ref="F11:F12"/>
    <mergeCell ref="A329:B329"/>
    <mergeCell ref="A353:F353"/>
    <mergeCell ref="A330:B330"/>
    <mergeCell ref="A352:B352"/>
    <mergeCell ref="A340:B340"/>
    <mergeCell ref="A341:B341"/>
    <mergeCell ref="A342:B342"/>
    <mergeCell ref="A343:B343"/>
    <mergeCell ref="A350:B350"/>
    <mergeCell ref="A331:B331"/>
    <mergeCell ref="A332:B332"/>
    <mergeCell ref="A333:F333"/>
    <mergeCell ref="A351:B351"/>
    <mergeCell ref="A339:B339"/>
    <mergeCell ref="A344:F344"/>
    <mergeCell ref="A363:B363"/>
    <mergeCell ref="A371:B371"/>
    <mergeCell ref="A368:B368"/>
    <mergeCell ref="A369:B369"/>
    <mergeCell ref="A380:B380"/>
    <mergeCell ref="A372:B372"/>
    <mergeCell ref="A373:B373"/>
    <mergeCell ref="A374:B374"/>
    <mergeCell ref="A376:B376"/>
    <mergeCell ref="A379:B379"/>
    <mergeCell ref="A378:B378"/>
    <mergeCell ref="A367:B367"/>
    <mergeCell ref="A365:B365"/>
    <mergeCell ref="A370:B370"/>
    <mergeCell ref="A364:B364"/>
    <mergeCell ref="A366:B366"/>
  </mergeCells>
  <phoneticPr fontId="2" type="noConversion"/>
  <pageMargins left="1.1811023622047245" right="0.23622047244094491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 priedas</vt:lpstr>
      <vt:lpstr>'4 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2019-11-14T12:29:44Z</cp:lastPrinted>
  <dcterms:created xsi:type="dcterms:W3CDTF">2011-11-09T13:34:59Z</dcterms:created>
  <dcterms:modified xsi:type="dcterms:W3CDTF">2019-11-14T13:43:13Z</dcterms:modified>
</cp:coreProperties>
</file>