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4.0.253\Norminiai teises aktai\Tarybos sprendimai\2021 metai\Vasaris\Projektai\Biudžetas\"/>
    </mc:Choice>
  </mc:AlternateContent>
  <xr:revisionPtr revIDLastSave="0" documentId="13_ncr:1_{4EFD9E48-CB3B-40A7-9180-C440DC427B64}" xr6:coauthVersionLast="46" xr6:coauthVersionMax="46" xr10:uidLastSave="{00000000-0000-0000-0000-000000000000}"/>
  <bookViews>
    <workbookView xWindow="-120" yWindow="-120" windowWidth="20730" windowHeight="11310" xr2:uid="{00000000-000D-0000-FFFF-FFFF00000000}"/>
  </bookViews>
  <sheets>
    <sheet name="deleguotos" sheetId="1" r:id="rId1"/>
  </sheets>
  <definedNames>
    <definedName name="_xlnm.Print_Titles" localSheetId="0">deleguotos!$8:$14</definedName>
  </definedNames>
  <calcPr calcId="181029"/>
</workbook>
</file>

<file path=xl/calcChain.xml><?xml version="1.0" encoding="utf-8"?>
<calcChain xmlns="http://schemas.openxmlformats.org/spreadsheetml/2006/main">
  <c r="G300" i="1" l="1"/>
  <c r="F300" i="1"/>
  <c r="D300" i="1"/>
  <c r="G51" i="1"/>
  <c r="F51" i="1"/>
  <c r="D51" i="1"/>
  <c r="E50" i="1"/>
  <c r="E51" i="1" l="1"/>
  <c r="E300" i="1"/>
  <c r="G302" i="1"/>
  <c r="F302" i="1"/>
  <c r="D302" i="1"/>
  <c r="G301" i="1"/>
  <c r="F301" i="1"/>
  <c r="D301" i="1"/>
  <c r="G299" i="1"/>
  <c r="F299" i="1"/>
  <c r="D299" i="1"/>
  <c r="E299" i="1" s="1"/>
  <c r="G298" i="1"/>
  <c r="F298" i="1"/>
  <c r="D298" i="1"/>
  <c r="G290" i="1"/>
  <c r="F290" i="1"/>
  <c r="D290" i="1"/>
  <c r="E289" i="1"/>
  <c r="G242" i="1"/>
  <c r="F242" i="1"/>
  <c r="D242" i="1"/>
  <c r="E241" i="1"/>
  <c r="G235" i="1"/>
  <c r="F235" i="1"/>
  <c r="D235" i="1"/>
  <c r="E234" i="1"/>
  <c r="G228" i="1"/>
  <c r="F228" i="1"/>
  <c r="D228" i="1"/>
  <c r="E227" i="1"/>
  <c r="G222" i="1"/>
  <c r="F222" i="1"/>
  <c r="D222" i="1"/>
  <c r="E221" i="1"/>
  <c r="G215" i="1"/>
  <c r="F215" i="1"/>
  <c r="D215" i="1"/>
  <c r="E214" i="1"/>
  <c r="G208" i="1"/>
  <c r="F208" i="1"/>
  <c r="D208" i="1"/>
  <c r="E207" i="1"/>
  <c r="G198" i="1"/>
  <c r="F198" i="1"/>
  <c r="D198" i="1"/>
  <c r="E197" i="1"/>
  <c r="E190" i="1"/>
  <c r="G191" i="1"/>
  <c r="F191" i="1"/>
  <c r="D191" i="1"/>
  <c r="E54" i="1"/>
  <c r="G55" i="1"/>
  <c r="F55" i="1"/>
  <c r="D55" i="1"/>
  <c r="E298" i="1" l="1"/>
  <c r="E215" i="1"/>
  <c r="E302" i="1"/>
  <c r="E222" i="1"/>
  <c r="E242" i="1"/>
  <c r="E301" i="1"/>
  <c r="E208" i="1"/>
  <c r="E235" i="1"/>
  <c r="E191" i="1"/>
  <c r="E198" i="1"/>
  <c r="E228" i="1"/>
  <c r="E290" i="1"/>
  <c r="E55" i="1"/>
  <c r="G37" i="1" l="1"/>
  <c r="F37" i="1"/>
  <c r="D37" i="1"/>
  <c r="E35" i="1"/>
  <c r="G45" i="1"/>
  <c r="F45" i="1"/>
  <c r="D45" i="1"/>
  <c r="E44" i="1"/>
  <c r="E36" i="1"/>
  <c r="E45" i="1" l="1"/>
  <c r="E37" i="1"/>
  <c r="E16" i="1" l="1"/>
  <c r="F233" i="1" l="1"/>
  <c r="F236" i="1" s="1"/>
  <c r="D233" i="1"/>
  <c r="D236" i="1" s="1"/>
  <c r="E232" i="1"/>
  <c r="G196" i="1"/>
  <c r="G199" i="1" s="1"/>
  <c r="F196" i="1"/>
  <c r="F199" i="1" s="1"/>
  <c r="D196" i="1"/>
  <c r="D199" i="1" s="1"/>
  <c r="E195" i="1"/>
  <c r="G71" i="1" l="1"/>
  <c r="F71" i="1"/>
  <c r="F72" i="1" s="1"/>
  <c r="D71" i="1"/>
  <c r="E70" i="1"/>
  <c r="E69" i="1"/>
  <c r="G72" i="1"/>
  <c r="G63" i="1"/>
  <c r="E71" i="1" l="1"/>
  <c r="D72" i="1"/>
  <c r="E72" i="1" s="1"/>
  <c r="G206" i="1"/>
  <c r="G240" i="1"/>
  <c r="G243" i="1" s="1"/>
  <c r="G220" i="1"/>
  <c r="G223" i="1" s="1"/>
  <c r="F240" i="1"/>
  <c r="F243" i="1" s="1"/>
  <c r="D240" i="1"/>
  <c r="D243" i="1" s="1"/>
  <c r="E239" i="1"/>
  <c r="E238" i="1"/>
  <c r="F220" i="1"/>
  <c r="F223" i="1" s="1"/>
  <c r="D220" i="1"/>
  <c r="D223" i="1" s="1"/>
  <c r="E219" i="1"/>
  <c r="E218" i="1"/>
  <c r="E220" i="1" l="1"/>
  <c r="E240" i="1"/>
  <c r="G43" i="1"/>
  <c r="G46" i="1" s="1"/>
  <c r="F43" i="1"/>
  <c r="F46" i="1" s="1"/>
  <c r="D43" i="1"/>
  <c r="E42" i="1"/>
  <c r="E41" i="1"/>
  <c r="E40" i="1"/>
  <c r="D46" i="1" l="1"/>
  <c r="E43" i="1"/>
  <c r="F63" i="1"/>
  <c r="E46" i="1" l="1"/>
  <c r="E23" i="1"/>
  <c r="F213" i="1" l="1"/>
  <c r="F216" i="1" s="1"/>
  <c r="D213" i="1"/>
  <c r="D216" i="1" s="1"/>
  <c r="E212" i="1"/>
  <c r="F206" i="1"/>
  <c r="D206" i="1"/>
  <c r="E205" i="1"/>
  <c r="E28" i="1" l="1"/>
  <c r="G171" i="1" l="1"/>
  <c r="F171" i="1"/>
  <c r="D171" i="1"/>
  <c r="E170" i="1"/>
  <c r="E286" i="1" l="1"/>
  <c r="F128" i="1" l="1"/>
  <c r="D189" i="1" l="1"/>
  <c r="D192" i="1" s="1"/>
  <c r="E29" i="1" l="1"/>
  <c r="F92" i="1"/>
  <c r="D92" i="1"/>
  <c r="D159" i="1"/>
  <c r="D294" i="1"/>
  <c r="F294" i="1"/>
  <c r="F178" i="1"/>
  <c r="D167" i="1"/>
  <c r="D134" i="1"/>
  <c r="D137" i="1"/>
  <c r="D152" i="1"/>
  <c r="D155" i="1"/>
  <c r="D34" i="1"/>
  <c r="D63" i="1"/>
  <c r="D66" i="1"/>
  <c r="D74" i="1"/>
  <c r="D80" i="1"/>
  <c r="D83" i="1"/>
  <c r="D89" i="1"/>
  <c r="D98" i="1"/>
  <c r="D101" i="1"/>
  <c r="D107" i="1"/>
  <c r="D110" i="1"/>
  <c r="D116" i="1"/>
  <c r="D119" i="1"/>
  <c r="D125" i="1"/>
  <c r="D128" i="1"/>
  <c r="D143" i="1"/>
  <c r="D146" i="1"/>
  <c r="D163" i="1"/>
  <c r="D164" i="1" s="1"/>
  <c r="D175" i="1"/>
  <c r="D178" i="1"/>
  <c r="D186" i="1"/>
  <c r="D202" i="1"/>
  <c r="D209" i="1" s="1"/>
  <c r="D246" i="1"/>
  <c r="D250" i="1"/>
  <c r="D254" i="1"/>
  <c r="D262" i="1"/>
  <c r="D266" i="1"/>
  <c r="D274" i="1"/>
  <c r="D277" i="1"/>
  <c r="D284" i="1"/>
  <c r="D58" i="1"/>
  <c r="E261" i="1"/>
  <c r="G262" i="1"/>
  <c r="F262" i="1"/>
  <c r="G189" i="1"/>
  <c r="G192" i="1" s="1"/>
  <c r="G34" i="1"/>
  <c r="G58" i="1"/>
  <c r="G66" i="1"/>
  <c r="E73" i="1"/>
  <c r="E74" i="1" s="1"/>
  <c r="G80" i="1"/>
  <c r="G83" i="1"/>
  <c r="G89" i="1"/>
  <c r="G92" i="1"/>
  <c r="G98" i="1"/>
  <c r="G101" i="1"/>
  <c r="G107" i="1"/>
  <c r="G110" i="1"/>
  <c r="G116" i="1"/>
  <c r="G119" i="1"/>
  <c r="G125" i="1"/>
  <c r="G128" i="1"/>
  <c r="G134" i="1"/>
  <c r="G137" i="1"/>
  <c r="G143" i="1"/>
  <c r="G146" i="1"/>
  <c r="G152" i="1"/>
  <c r="G155" i="1"/>
  <c r="G159" i="1"/>
  <c r="G160" i="1" s="1"/>
  <c r="G163" i="1"/>
  <c r="G167" i="1"/>
  <c r="G172" i="1" s="1"/>
  <c r="G175" i="1"/>
  <c r="G178" i="1"/>
  <c r="G186" i="1"/>
  <c r="G202" i="1"/>
  <c r="G209" i="1" s="1"/>
  <c r="G246" i="1"/>
  <c r="G254" i="1"/>
  <c r="G274" i="1"/>
  <c r="E280" i="1"/>
  <c r="G284" i="1"/>
  <c r="G294" i="1"/>
  <c r="F34" i="1"/>
  <c r="F66" i="1"/>
  <c r="F67" i="1" s="1"/>
  <c r="F74" i="1"/>
  <c r="F80" i="1"/>
  <c r="F83" i="1"/>
  <c r="F89" i="1"/>
  <c r="F98" i="1"/>
  <c r="F101" i="1"/>
  <c r="F107" i="1"/>
  <c r="F110" i="1"/>
  <c r="F116" i="1"/>
  <c r="F119" i="1"/>
  <c r="F125" i="1"/>
  <c r="F134" i="1"/>
  <c r="F137" i="1"/>
  <c r="F143" i="1"/>
  <c r="F146" i="1"/>
  <c r="F152" i="1"/>
  <c r="F155" i="1"/>
  <c r="F159" i="1"/>
  <c r="F160" i="1" s="1"/>
  <c r="F167" i="1"/>
  <c r="F175" i="1"/>
  <c r="F284" i="1"/>
  <c r="F288" i="1"/>
  <c r="F58" i="1"/>
  <c r="F163" i="1"/>
  <c r="F164" i="1" s="1"/>
  <c r="F186" i="1"/>
  <c r="F189" i="1"/>
  <c r="F192" i="1" s="1"/>
  <c r="F202" i="1"/>
  <c r="F209" i="1" s="1"/>
  <c r="F246" i="1"/>
  <c r="F250" i="1"/>
  <c r="F254" i="1"/>
  <c r="F274" i="1"/>
  <c r="G49" i="1"/>
  <c r="G52" i="1" s="1"/>
  <c r="G213" i="1"/>
  <c r="G216" i="1" s="1"/>
  <c r="G233" i="1"/>
  <c r="G236" i="1" s="1"/>
  <c r="G182" i="1"/>
  <c r="G183" i="1" s="1"/>
  <c r="D182" i="1"/>
  <c r="D183" i="1" s="1"/>
  <c r="G226" i="1"/>
  <c r="G229" i="1" s="1"/>
  <c r="G250" i="1"/>
  <c r="G258" i="1"/>
  <c r="D258" i="1"/>
  <c r="G266" i="1"/>
  <c r="G267" i="1" s="1"/>
  <c r="G270" i="1"/>
  <c r="G271" i="1" s="1"/>
  <c r="G277" i="1"/>
  <c r="F182" i="1"/>
  <c r="F183" i="1" s="1"/>
  <c r="F226" i="1"/>
  <c r="F229" i="1" s="1"/>
  <c r="F258" i="1"/>
  <c r="F266" i="1"/>
  <c r="F267" i="1" s="1"/>
  <c r="F270" i="1"/>
  <c r="F271" i="1" s="1"/>
  <c r="F277" i="1"/>
  <c r="F49" i="1"/>
  <c r="F52" i="1" s="1"/>
  <c r="D49" i="1"/>
  <c r="D52" i="1" s="1"/>
  <c r="D226" i="1"/>
  <c r="D229" i="1" s="1"/>
  <c r="D270" i="1"/>
  <c r="E287" i="1"/>
  <c r="G74" i="1"/>
  <c r="G75" i="1" s="1"/>
  <c r="G281" i="1"/>
  <c r="G291" i="1" s="1"/>
  <c r="G288" i="1"/>
  <c r="D281" i="1"/>
  <c r="D288" i="1"/>
  <c r="F281" i="1"/>
  <c r="E293" i="1"/>
  <c r="E283" i="1"/>
  <c r="E62" i="1"/>
  <c r="E48" i="1"/>
  <c r="G303" i="1"/>
  <c r="F303" i="1"/>
  <c r="D303" i="1"/>
  <c r="E303" i="1" s="1"/>
  <c r="E265" i="1"/>
  <c r="E264" i="1"/>
  <c r="E257" i="1"/>
  <c r="E256" i="1"/>
  <c r="E249" i="1"/>
  <c r="E248" i="1"/>
  <c r="E269" i="1"/>
  <c r="E231" i="1"/>
  <c r="E276" i="1"/>
  <c r="E225" i="1"/>
  <c r="E211" i="1"/>
  <c r="E204" i="1"/>
  <c r="E273" i="1"/>
  <c r="E253" i="1"/>
  <c r="E245" i="1"/>
  <c r="E201" i="1"/>
  <c r="E188" i="1"/>
  <c r="E185" i="1"/>
  <c r="E177" i="1"/>
  <c r="E174" i="1"/>
  <c r="E194" i="1"/>
  <c r="E181" i="1"/>
  <c r="E169" i="1"/>
  <c r="E166" i="1"/>
  <c r="E158" i="1"/>
  <c r="E154" i="1"/>
  <c r="E150" i="1"/>
  <c r="E151" i="1"/>
  <c r="E149" i="1"/>
  <c r="E145" i="1"/>
  <c r="E141" i="1"/>
  <c r="E142" i="1"/>
  <c r="E140" i="1"/>
  <c r="E136" i="1"/>
  <c r="E132" i="1"/>
  <c r="E133" i="1"/>
  <c r="E131" i="1"/>
  <c r="E127" i="1"/>
  <c r="E123" i="1"/>
  <c r="E124" i="1"/>
  <c r="E122" i="1"/>
  <c r="E118" i="1"/>
  <c r="E114" i="1"/>
  <c r="E115" i="1"/>
  <c r="E113" i="1"/>
  <c r="E109" i="1"/>
  <c r="E105" i="1"/>
  <c r="E106" i="1"/>
  <c r="E104" i="1"/>
  <c r="E100" i="1"/>
  <c r="E96" i="1"/>
  <c r="E97" i="1"/>
  <c r="E95" i="1"/>
  <c r="E91" i="1"/>
  <c r="E87" i="1"/>
  <c r="E88" i="1"/>
  <c r="E86" i="1"/>
  <c r="E82" i="1"/>
  <c r="E77" i="1"/>
  <c r="E78" i="1"/>
  <c r="E79" i="1"/>
  <c r="E65" i="1"/>
  <c r="E61" i="1"/>
  <c r="E57" i="1"/>
  <c r="E17" i="1"/>
  <c r="E18" i="1"/>
  <c r="E19" i="1"/>
  <c r="E20" i="1"/>
  <c r="E21" i="1"/>
  <c r="E22" i="1"/>
  <c r="E24" i="1"/>
  <c r="E25" i="1"/>
  <c r="E26" i="1"/>
  <c r="E27" i="1"/>
  <c r="E30" i="1"/>
  <c r="E31" i="1"/>
  <c r="E32" i="1"/>
  <c r="E33" i="1"/>
  <c r="E171" i="1"/>
  <c r="E52" i="1" l="1"/>
  <c r="F291" i="1"/>
  <c r="F251" i="1"/>
  <c r="D251" i="1"/>
  <c r="G251" i="1"/>
  <c r="D291" i="1"/>
  <c r="G38" i="1"/>
  <c r="G59" i="1" s="1"/>
  <c r="F38" i="1"/>
  <c r="F59" i="1" s="1"/>
  <c r="G297" i="1"/>
  <c r="D297" i="1"/>
  <c r="E297" i="1" s="1"/>
  <c r="F297" i="1"/>
  <c r="D38" i="1"/>
  <c r="D59" i="1" s="1"/>
  <c r="E270" i="1"/>
  <c r="E186" i="1"/>
  <c r="E262" i="1"/>
  <c r="D267" i="1"/>
  <c r="E267" i="1" s="1"/>
  <c r="G67" i="1"/>
  <c r="E58" i="1"/>
  <c r="E34" i="1"/>
  <c r="E134" i="1"/>
  <c r="G138" i="1"/>
  <c r="E92" i="1"/>
  <c r="G111" i="1"/>
  <c r="E243" i="1"/>
  <c r="D172" i="1"/>
  <c r="E172" i="1" s="1"/>
  <c r="F278" i="1"/>
  <c r="E274" i="1"/>
  <c r="E110" i="1"/>
  <c r="E128" i="1"/>
  <c r="G278" i="1"/>
  <c r="F75" i="1"/>
  <c r="G129" i="1"/>
  <c r="G93" i="1"/>
  <c r="E167" i="1"/>
  <c r="E281" i="1"/>
  <c r="E196" i="1"/>
  <c r="E183" i="1"/>
  <c r="F120" i="1"/>
  <c r="E152" i="1"/>
  <c r="E178" i="1"/>
  <c r="E116" i="1"/>
  <c r="E98" i="1"/>
  <c r="E209" i="1"/>
  <c r="E206" i="1"/>
  <c r="E236" i="1"/>
  <c r="F172" i="1"/>
  <c r="D271" i="1"/>
  <c r="E271" i="1" s="1"/>
  <c r="E229" i="1"/>
  <c r="E258" i="1"/>
  <c r="G120" i="1"/>
  <c r="G102" i="1"/>
  <c r="G84" i="1"/>
  <c r="E125" i="1"/>
  <c r="E107" i="1"/>
  <c r="E83" i="1"/>
  <c r="D67" i="1"/>
  <c r="E155" i="1"/>
  <c r="F179" i="1"/>
  <c r="E159" i="1"/>
  <c r="G179" i="1"/>
  <c r="G147" i="1"/>
  <c r="E250" i="1"/>
  <c r="E146" i="1"/>
  <c r="E119" i="1"/>
  <c r="E246" i="1"/>
  <c r="E143" i="1"/>
  <c r="E137" i="1"/>
  <c r="F93" i="1"/>
  <c r="E284" i="1"/>
  <c r="E202" i="1"/>
  <c r="E89" i="1"/>
  <c r="E294" i="1"/>
  <c r="E216" i="1"/>
  <c r="F259" i="1"/>
  <c r="E199" i="1"/>
  <c r="D179" i="1"/>
  <c r="E288" i="1"/>
  <c r="E254" i="1"/>
  <c r="E233" i="1"/>
  <c r="E226" i="1"/>
  <c r="E189" i="1"/>
  <c r="E163" i="1"/>
  <c r="F156" i="1"/>
  <c r="D138" i="1"/>
  <c r="F129" i="1"/>
  <c r="D84" i="1"/>
  <c r="D75" i="1"/>
  <c r="E66" i="1"/>
  <c r="D278" i="1"/>
  <c r="D259" i="1"/>
  <c r="E223" i="1"/>
  <c r="E213" i="1"/>
  <c r="E182" i="1"/>
  <c r="E175" i="1"/>
  <c r="D156" i="1"/>
  <c r="F147" i="1"/>
  <c r="D147" i="1"/>
  <c r="F138" i="1"/>
  <c r="D120" i="1"/>
  <c r="F111" i="1"/>
  <c r="D111" i="1"/>
  <c r="F102" i="1"/>
  <c r="E101" i="1"/>
  <c r="D102" i="1"/>
  <c r="F84" i="1"/>
  <c r="E75" i="1"/>
  <c r="E49" i="1"/>
  <c r="G156" i="1"/>
  <c r="E277" i="1"/>
  <c r="E192" i="1"/>
  <c r="D129" i="1"/>
  <c r="D93" i="1"/>
  <c r="G259" i="1"/>
  <c r="G164" i="1"/>
  <c r="E80" i="1"/>
  <c r="E63" i="1"/>
  <c r="D160" i="1"/>
  <c r="E160" i="1" s="1"/>
  <c r="E266" i="1"/>
  <c r="D295" i="1" l="1"/>
  <c r="E251" i="1"/>
  <c r="G296" i="1"/>
  <c r="F295" i="1"/>
  <c r="D296" i="1"/>
  <c r="F296" i="1"/>
  <c r="E38" i="1"/>
  <c r="E164" i="1"/>
  <c r="G295" i="1"/>
  <c r="E120" i="1"/>
  <c r="E138" i="1"/>
  <c r="E67" i="1"/>
  <c r="E93" i="1"/>
  <c r="E111" i="1"/>
  <c r="E129" i="1"/>
  <c r="E84" i="1"/>
  <c r="E102" i="1"/>
  <c r="E278" i="1"/>
  <c r="E147" i="1"/>
  <c r="E179" i="1"/>
  <c r="E291" i="1"/>
  <c r="E156" i="1"/>
  <c r="E259" i="1"/>
  <c r="E296" i="1" l="1"/>
  <c r="E59" i="1"/>
  <c r="E295" i="1" s="1"/>
</calcChain>
</file>

<file path=xl/sharedStrings.xml><?xml version="1.0" encoding="utf-8"?>
<sst xmlns="http://schemas.openxmlformats.org/spreadsheetml/2006/main" count="402" uniqueCount="116">
  <si>
    <t>Kodas
pagal 
valstybės
funkcijas</t>
  </si>
  <si>
    <t>Asignavimai</t>
  </si>
  <si>
    <t>Iš viso</t>
  </si>
  <si>
    <t>iš jų</t>
  </si>
  <si>
    <t>išlaidoms</t>
  </si>
  <si>
    <t>iš jų darbo
 užmokes-
čiui</t>
  </si>
  <si>
    <t>turtui 
įsigyti</t>
  </si>
  <si>
    <t xml:space="preserve">O1  Savivaldybės funkcijų įgyvendinimo ir valdymo programa </t>
  </si>
  <si>
    <t>Gyventojų registro tvarkymas ir duomenų valsty-
bės registrui teikimas</t>
  </si>
  <si>
    <t>Archyvinių dokumentų tvarkymas</t>
  </si>
  <si>
    <t>Duomenų teikimas valstybės suteiktos pagalbos
registrui</t>
  </si>
  <si>
    <t>Civilinės būklės aktų registravimas</t>
  </si>
  <si>
    <t>Gyvenamosios vietos deklaravimas</t>
  </si>
  <si>
    <t>Pirminė teisinė pagalba</t>
  </si>
  <si>
    <t>Mobilizacijos administravimas</t>
  </si>
  <si>
    <t>Darbo rinkos politikos rengimas ir įgyvendinimas</t>
  </si>
  <si>
    <t>Žemės ūkio funkcijų vykdymas</t>
  </si>
  <si>
    <t>Socialinės paramos mokiniams administravimas</t>
  </si>
  <si>
    <t>Iš viso:</t>
  </si>
  <si>
    <t>O3 Ugdymo proceso ir kokybiškos ugdymosi aplinkos užtikrinimo programa</t>
  </si>
  <si>
    <t>O9</t>
  </si>
  <si>
    <t>Melioracijai</t>
  </si>
  <si>
    <t>Socialinių išmokų ir kompensacijų skaičiavimas
 ir mokėjimas</t>
  </si>
  <si>
    <t>Socialinės paramos teikimas mokiniams</t>
  </si>
  <si>
    <t>Priešgaisrinių tarnybų organizavimas</t>
  </si>
  <si>
    <t>Socialinės globos paslaugų teikimui</t>
  </si>
  <si>
    <t>Socialinės priežiūros paslaugų teikimui</t>
  </si>
  <si>
    <t>Speciali tikslinė dotacija įstaigai išlaikyti</t>
  </si>
  <si>
    <t>Asignavimai iš valstybės biudžeto dotacijų iš viso, iš jų;</t>
  </si>
  <si>
    <t xml:space="preserve">Valstybinėms (perduotoms savivaldybėms) funkcijoms finansuoti </t>
  </si>
  <si>
    <t>Speciali tikslinė dotacija</t>
  </si>
  <si>
    <t xml:space="preserve">Valstybės biudžeto lėšų valstybinėms
(perduotoms savivaldybėms) pavadinimas </t>
  </si>
  <si>
    <t>Valstybinės kalbos vartojimo ir taisyklingumo kontrolė</t>
  </si>
  <si>
    <t xml:space="preserve">Priešgaisrinė 
tarnyba
</t>
  </si>
  <si>
    <t xml:space="preserve">Sutrikusio intelekto žmonių užimtumo centras "Viltis"
</t>
  </si>
  <si>
    <t>Pasvalio Mariaus
 Katiliškio viešoji biblioteka</t>
  </si>
  <si>
    <t>Jaunimo teisių apsauga</t>
  </si>
  <si>
    <t xml:space="preserve">Savivaldybės
administracija
 </t>
  </si>
  <si>
    <t>Pasvalio 
visuomenės sveikatos biuras</t>
  </si>
  <si>
    <t>Visuomenės sveikatos priežiūros funkcijai vykdyti</t>
  </si>
  <si>
    <t xml:space="preserve">O9
</t>
  </si>
  <si>
    <t xml:space="preserve">O4
</t>
  </si>
  <si>
    <t xml:space="preserve">10
</t>
  </si>
  <si>
    <t xml:space="preserve">O2
</t>
  </si>
  <si>
    <t xml:space="preserve">10
</t>
  </si>
  <si>
    <t xml:space="preserve">O3 
</t>
  </si>
  <si>
    <t xml:space="preserve">O9
</t>
  </si>
  <si>
    <t xml:space="preserve">07
</t>
  </si>
  <si>
    <t xml:space="preserve">Būsto nuomos ar išperkamosios būsto nuomos 
mokesčių dalies kompensacijoms mokėti </t>
  </si>
  <si>
    <t>tūkst. Eur</t>
  </si>
  <si>
    <t>Civilinės saugos administravimas</t>
  </si>
  <si>
    <t>Socialinių paslaugų administravimas</t>
  </si>
  <si>
    <t>O6 Aplinkos apsaugos ir žemės ūkio plėtros programa</t>
  </si>
  <si>
    <t>O2 Socialinės paramos politikos įgyvendinimo  programa</t>
  </si>
  <si>
    <t>O2 Socialinės paramos politikos įgyvendinimo programa</t>
  </si>
  <si>
    <t>09 Sveikatos apsaugos politikos įgyvendinimo ir sporto programa</t>
  </si>
  <si>
    <t>O7</t>
  </si>
  <si>
    <t>Neveiksnių asmenų būklės peržiūrėjimui</t>
  </si>
  <si>
    <t xml:space="preserve">Asignavimų
valdytojas </t>
  </si>
  <si>
    <t xml:space="preserve">  </t>
  </si>
  <si>
    <t>Socialinių išmokų ir kompensacijų skaičiavimo
 ir mokėjimo administravimas</t>
  </si>
  <si>
    <t>Geodezijos ir kartografijos duomenų tvarkymas</t>
  </si>
  <si>
    <t xml:space="preserve">Pasvalio miesto
seniūnija
</t>
  </si>
  <si>
    <t xml:space="preserve">Joniškėlio miesto
seniūnija
</t>
  </si>
  <si>
    <t xml:space="preserve">Pasvalio apylinkių
seniūnija
</t>
  </si>
  <si>
    <t xml:space="preserve">Joniškėlio apylinkių
seniūnija
</t>
  </si>
  <si>
    <t xml:space="preserve">Saločių
seniūnija
</t>
  </si>
  <si>
    <t xml:space="preserve">Vaškų
seniūnija
</t>
  </si>
  <si>
    <t xml:space="preserve">Krinčino
seniūnija
</t>
  </si>
  <si>
    <t xml:space="preserve">Pumpėnų
seniūnija
</t>
  </si>
  <si>
    <t xml:space="preserve">Pušaloto
seniūnija
</t>
  </si>
  <si>
    <t xml:space="preserve">Daujėnų
seniūnija
</t>
  </si>
  <si>
    <t xml:space="preserve">Namišių
seniūnija
</t>
  </si>
  <si>
    <t xml:space="preserve">Pasvalio socialinių paslaugų centras
</t>
  </si>
  <si>
    <t xml:space="preserve">Pumpėnų gimnazija
</t>
  </si>
  <si>
    <t>Mokymo lėšoms finansuoti</t>
  </si>
  <si>
    <t>Mokymo lėšoms finansuoti (bendrajam ugdymui)</t>
  </si>
  <si>
    <t>Mokymo lėšoms finansuoti (ikimokykliniam ugdymui)</t>
  </si>
  <si>
    <t>Mokymo lėšoms finansuoti  (ikimokykliniam ugdymui)</t>
  </si>
  <si>
    <t>01</t>
  </si>
  <si>
    <t>04</t>
  </si>
  <si>
    <t>Švietimo
pagalbos tarnyba</t>
  </si>
  <si>
    <t xml:space="preserve">
O1   
</t>
  </si>
  <si>
    <t xml:space="preserve">Pasvalio lopšelis-darželis "Liepaitė"
</t>
  </si>
  <si>
    <t xml:space="preserve">Pasvalio lopšelis-darželis"Žilvitis"
</t>
  </si>
  <si>
    <t xml:space="preserve">Pasvalio lopšelis-darželis "Eglutė"
</t>
  </si>
  <si>
    <t>Pasvalio muzikos mokykla</t>
  </si>
  <si>
    <t>Pasvalio rajono savivaldybės tarybos
2021 m. vasario      d. sprendimo Nr. T1-
3 priedas</t>
  </si>
  <si>
    <t>Valstybės biudžeto lėšos akredituotai vaikų 
dienos socialinei priežiūrai administruoti</t>
  </si>
  <si>
    <t>Iš viso 01:</t>
  </si>
  <si>
    <t>Valstybės biudžeto lėšos akredituotai vaikų 
dienos socialinei priežiūrai organizuoti ir teikti</t>
  </si>
  <si>
    <t>Iš viso 02:</t>
  </si>
  <si>
    <t>09</t>
  </si>
  <si>
    <t>Lėšos tarpinstitucinio bendradarbiavimo
koordinatoriui finansuoti</t>
  </si>
  <si>
    <t>05 Infrastruktūros objektų priežiūros ir plėtros programa</t>
  </si>
  <si>
    <t>Ekonomikos skatinimo ir koronaviruso (COVID-19)
plitimo sukeltų pasekmių mažinimo priemonėms
finansuoti</t>
  </si>
  <si>
    <t xml:space="preserve">04
</t>
  </si>
  <si>
    <t xml:space="preserve">O4  Savivaldybės funkcijų įgyvendinimo ir valdymo programa </t>
  </si>
  <si>
    <t>LR valstybės biudžeto lėšos bibliotekų fondams papildyti</t>
  </si>
  <si>
    <t>LR valstybės biudžeto lėšos bibliotekų fondams
 papildyti</t>
  </si>
  <si>
    <t xml:space="preserve">Pasvalio Petro Vileišio gimnazija
</t>
  </si>
  <si>
    <t xml:space="preserve">Saločių Antano Poškos pagrindinė mokykla
</t>
  </si>
  <si>
    <t xml:space="preserve">Pasvalio Svalios 
progimnazija
</t>
  </si>
  <si>
    <t xml:space="preserve"> Pasvalio Lėvens pagrindinė mokykla
</t>
  </si>
  <si>
    <t xml:space="preserve">Krinčino Antano Vienažindžio pagrindinė mokykla
</t>
  </si>
  <si>
    <t xml:space="preserve">Vaškų gimnazija
</t>
  </si>
  <si>
    <t xml:space="preserve">Joniškėlio Gabrielės Petkevičaitės-Bitės gimnazija
</t>
  </si>
  <si>
    <t xml:space="preserve">Pasvalio sporto mokykla
</t>
  </si>
  <si>
    <t xml:space="preserve">Pasvalio "Riešuto" mokykla
</t>
  </si>
  <si>
    <t>Lėšos tarpinstitucinio bendradarbiavimo koordinatoriui finansuoti</t>
  </si>
  <si>
    <t>Valstybės biudžeto lėšos akredituotai vaikų dienos socialinei priežiūrai organizuoti,teikti ir administruoti</t>
  </si>
  <si>
    <t>Ekonomikos skatinimo ir koronaviruso (COVID-19) plitimo sukeltų paskemių
mažinimo priemonėms finansuoti</t>
  </si>
  <si>
    <t>Lėšos neformaliajam vaikų švietimui</t>
  </si>
  <si>
    <t>Iš viso 03:</t>
  </si>
  <si>
    <t xml:space="preserve">Lėšos neformaliajam vaikų švietimui </t>
  </si>
  <si>
    <t xml:space="preserve">PASVALIO RAJONO SAVIVALDYBĖS 2021 METŲ BIUDŽETO ASIGNAVIMAI IŠ  TIKSLINIŲ DOTACIJŲ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</si>
</sst>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" fontId="3" fillId="0" borderId="27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164" fontId="3" fillId="2" borderId="1" xfId="0" applyNumberFormat="1" applyFont="1" applyFill="1" applyBorder="1"/>
    <xf numFmtId="164" fontId="4" fillId="2" borderId="1" xfId="0" applyNumberFormat="1" applyFont="1" applyFill="1" applyBorder="1"/>
    <xf numFmtId="0" fontId="4" fillId="2" borderId="1" xfId="0" applyNumberFormat="1" applyFont="1" applyFill="1" applyBorder="1"/>
    <xf numFmtId="0" fontId="4" fillId="2" borderId="10" xfId="0" applyNumberFormat="1" applyFont="1" applyFill="1" applyBorder="1"/>
    <xf numFmtId="0" fontId="4" fillId="0" borderId="5" xfId="0" applyFont="1" applyBorder="1"/>
    <xf numFmtId="0" fontId="4" fillId="2" borderId="6" xfId="0" applyNumberFormat="1" applyFont="1" applyFill="1" applyBorder="1"/>
    <xf numFmtId="0" fontId="4" fillId="2" borderId="7" xfId="0" applyNumberFormat="1" applyFont="1" applyFill="1" applyBorder="1"/>
    <xf numFmtId="0" fontId="3" fillId="2" borderId="1" xfId="0" applyFont="1" applyFill="1" applyBorder="1"/>
    <xf numFmtId="0" fontId="3" fillId="2" borderId="10" xfId="0" applyFont="1" applyFill="1" applyBorder="1"/>
    <xf numFmtId="0" fontId="4" fillId="2" borderId="1" xfId="0" applyFont="1" applyFill="1" applyBorder="1"/>
    <xf numFmtId="0" fontId="4" fillId="2" borderId="10" xfId="0" applyFont="1" applyFill="1" applyBorder="1"/>
    <xf numFmtId="0" fontId="3" fillId="2" borderId="2" xfId="0" applyFont="1" applyFill="1" applyBorder="1"/>
    <xf numFmtId="0" fontId="4" fillId="2" borderId="4" xfId="0" applyFont="1" applyFill="1" applyBorder="1"/>
    <xf numFmtId="164" fontId="4" fillId="2" borderId="5" xfId="0" applyNumberFormat="1" applyFont="1" applyFill="1" applyBorder="1"/>
    <xf numFmtId="0" fontId="4" fillId="2" borderId="33" xfId="0" applyFont="1" applyFill="1" applyBorder="1"/>
    <xf numFmtId="0" fontId="4" fillId="2" borderId="5" xfId="0" applyFont="1" applyFill="1" applyBorder="1"/>
    <xf numFmtId="0" fontId="3" fillId="2" borderId="3" xfId="0" applyFont="1" applyFill="1" applyBorder="1"/>
    <xf numFmtId="0" fontId="3" fillId="2" borderId="1" xfId="0" applyFont="1" applyFill="1" applyBorder="1" applyAlignment="1">
      <alignment horizontal="center"/>
    </xf>
    <xf numFmtId="0" fontId="4" fillId="2" borderId="6" xfId="0" applyFont="1" applyFill="1" applyBorder="1"/>
    <xf numFmtId="0" fontId="4" fillId="2" borderId="7" xfId="0" applyFont="1" applyFill="1" applyBorder="1"/>
    <xf numFmtId="0" fontId="4" fillId="2" borderId="20" xfId="0" applyNumberFormat="1" applyFont="1" applyFill="1" applyBorder="1"/>
    <xf numFmtId="0" fontId="4" fillId="2" borderId="45" xfId="0" applyNumberFormat="1" applyFont="1" applyFill="1" applyBorder="1"/>
    <xf numFmtId="0" fontId="4" fillId="2" borderId="13" xfId="0" applyNumberFormat="1" applyFont="1" applyFill="1" applyBorder="1"/>
    <xf numFmtId="0" fontId="3" fillId="0" borderId="0" xfId="0" applyFont="1"/>
    <xf numFmtId="0" fontId="3" fillId="2" borderId="32" xfId="0" applyFont="1" applyFill="1" applyBorder="1" applyAlignment="1">
      <alignment horizontal="center" wrapText="1"/>
    </xf>
    <xf numFmtId="0" fontId="4" fillId="2" borderId="16" xfId="0" applyNumberFormat="1" applyFont="1" applyFill="1" applyBorder="1"/>
    <xf numFmtId="0" fontId="4" fillId="2" borderId="34" xfId="0" applyNumberFormat="1" applyFont="1" applyFill="1" applyBorder="1"/>
    <xf numFmtId="49" fontId="3" fillId="2" borderId="18" xfId="0" applyNumberFormat="1" applyFont="1" applyFill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4" fillId="0" borderId="47" xfId="0" applyFont="1" applyBorder="1"/>
    <xf numFmtId="0" fontId="4" fillId="0" borderId="1" xfId="0" applyFont="1" applyBorder="1"/>
    <xf numFmtId="164" fontId="3" fillId="3" borderId="1" xfId="0" applyNumberFormat="1" applyFont="1" applyFill="1" applyBorder="1" applyAlignment="1">
      <alignment wrapText="1"/>
    </xf>
    <xf numFmtId="0" fontId="3" fillId="3" borderId="1" xfId="0" applyNumberFormat="1" applyFont="1" applyFill="1" applyBorder="1"/>
    <xf numFmtId="0" fontId="3" fillId="3" borderId="10" xfId="0" applyNumberFormat="1" applyFont="1" applyFill="1" applyBorder="1"/>
    <xf numFmtId="164" fontId="3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wrapText="1"/>
    </xf>
    <xf numFmtId="0" fontId="3" fillId="3" borderId="1" xfId="0" applyFont="1" applyFill="1" applyBorder="1"/>
    <xf numFmtId="0" fontId="3" fillId="3" borderId="10" xfId="0" applyFont="1" applyFill="1" applyBorder="1"/>
    <xf numFmtId="0" fontId="3" fillId="3" borderId="2" xfId="0" applyFont="1" applyFill="1" applyBorder="1"/>
    <xf numFmtId="0" fontId="4" fillId="3" borderId="4" xfId="0" applyFont="1" applyFill="1" applyBorder="1"/>
    <xf numFmtId="0" fontId="4" fillId="3" borderId="5" xfId="0" applyFont="1" applyFill="1" applyBorder="1"/>
    <xf numFmtId="0" fontId="4" fillId="3" borderId="33" xfId="0" applyFont="1" applyFill="1" applyBorder="1"/>
    <xf numFmtId="164" fontId="4" fillId="3" borderId="1" xfId="0" applyNumberFormat="1" applyFont="1" applyFill="1" applyBorder="1"/>
    <xf numFmtId="0" fontId="4" fillId="3" borderId="1" xfId="0" applyNumberFormat="1" applyFont="1" applyFill="1" applyBorder="1"/>
    <xf numFmtId="0" fontId="4" fillId="3" borderId="10" xfId="0" applyNumberFormat="1" applyFont="1" applyFill="1" applyBorder="1"/>
    <xf numFmtId="164" fontId="4" fillId="3" borderId="5" xfId="0" applyNumberFormat="1" applyFont="1" applyFill="1" applyBorder="1"/>
    <xf numFmtId="0" fontId="4" fillId="3" borderId="5" xfId="0" applyNumberFormat="1" applyFont="1" applyFill="1" applyBorder="1"/>
    <xf numFmtId="0" fontId="4" fillId="3" borderId="33" xfId="0" applyNumberFormat="1" applyFont="1" applyFill="1" applyBorder="1"/>
    <xf numFmtId="49" fontId="3" fillId="3" borderId="1" xfId="0" applyNumberFormat="1" applyFont="1" applyFill="1" applyBorder="1" applyAlignment="1">
      <alignment horizontal="center"/>
    </xf>
    <xf numFmtId="0" fontId="3" fillId="3" borderId="8" xfId="0" applyFont="1" applyFill="1" applyBorder="1"/>
    <xf numFmtId="0" fontId="4" fillId="3" borderId="1" xfId="0" applyFont="1" applyFill="1" applyBorder="1"/>
    <xf numFmtId="0" fontId="4" fillId="3" borderId="10" xfId="0" applyFont="1" applyFill="1" applyBorder="1"/>
    <xf numFmtId="0" fontId="3" fillId="3" borderId="3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9" xfId="0" applyFont="1" applyFill="1" applyBorder="1"/>
    <xf numFmtId="0" fontId="3" fillId="3" borderId="5" xfId="0" applyFont="1" applyFill="1" applyBorder="1"/>
    <xf numFmtId="0" fontId="3" fillId="3" borderId="33" xfId="0" applyFont="1" applyFill="1" applyBorder="1"/>
    <xf numFmtId="0" fontId="4" fillId="3" borderId="14" xfId="0" applyNumberFormat="1" applyFont="1" applyFill="1" applyBorder="1"/>
    <xf numFmtId="0" fontId="4" fillId="3" borderId="40" xfId="0" applyNumberFormat="1" applyFont="1" applyFill="1" applyBorder="1"/>
    <xf numFmtId="164" fontId="3" fillId="7" borderId="1" xfId="0" applyNumberFormat="1" applyFont="1" applyFill="1" applyBorder="1"/>
    <xf numFmtId="0" fontId="3" fillId="7" borderId="1" xfId="0" applyNumberFormat="1" applyFont="1" applyFill="1" applyBorder="1"/>
    <xf numFmtId="0" fontId="3" fillId="7" borderId="10" xfId="0" applyNumberFormat="1" applyFont="1" applyFill="1" applyBorder="1"/>
    <xf numFmtId="164" fontId="4" fillId="7" borderId="1" xfId="0" applyNumberFormat="1" applyFont="1" applyFill="1" applyBorder="1"/>
    <xf numFmtId="0" fontId="4" fillId="7" borderId="1" xfId="0" applyNumberFormat="1" applyFont="1" applyFill="1" applyBorder="1"/>
    <xf numFmtId="0" fontId="4" fillId="7" borderId="10" xfId="0" applyNumberFormat="1" applyFont="1" applyFill="1" applyBorder="1"/>
    <xf numFmtId="0" fontId="3" fillId="7" borderId="5" xfId="0" applyFont="1" applyFill="1" applyBorder="1" applyAlignment="1">
      <alignment horizontal="center"/>
    </xf>
    <xf numFmtId="0" fontId="3" fillId="7" borderId="1" xfId="0" applyFont="1" applyFill="1" applyBorder="1"/>
    <xf numFmtId="0" fontId="3" fillId="7" borderId="10" xfId="0" applyFont="1" applyFill="1" applyBorder="1"/>
    <xf numFmtId="0" fontId="3" fillId="7" borderId="9" xfId="0" applyFont="1" applyFill="1" applyBorder="1" applyAlignment="1"/>
    <xf numFmtId="0" fontId="4" fillId="7" borderId="5" xfId="0" applyFont="1" applyFill="1" applyBorder="1"/>
    <xf numFmtId="0" fontId="4" fillId="7" borderId="33" xfId="0" applyFont="1" applyFill="1" applyBorder="1"/>
    <xf numFmtId="0" fontId="4" fillId="7" borderId="5" xfId="0" applyNumberFormat="1" applyFont="1" applyFill="1" applyBorder="1"/>
    <xf numFmtId="0" fontId="4" fillId="7" borderId="33" xfId="0" applyNumberFormat="1" applyFont="1" applyFill="1" applyBorder="1"/>
    <xf numFmtId="0" fontId="3" fillId="7" borderId="5" xfId="0" applyFont="1" applyFill="1" applyBorder="1"/>
    <xf numFmtId="0" fontId="3" fillId="7" borderId="33" xfId="0" applyFont="1" applyFill="1" applyBorder="1"/>
    <xf numFmtId="0" fontId="3" fillId="7" borderId="5" xfId="0" applyNumberFormat="1" applyFont="1" applyFill="1" applyBorder="1"/>
    <xf numFmtId="0" fontId="3" fillId="7" borderId="33" xfId="0" applyNumberFormat="1" applyFont="1" applyFill="1" applyBorder="1"/>
    <xf numFmtId="0" fontId="4" fillId="7" borderId="1" xfId="0" applyFont="1" applyFill="1" applyBorder="1"/>
    <xf numFmtId="49" fontId="3" fillId="8" borderId="5" xfId="0" applyNumberFormat="1" applyFont="1" applyFill="1" applyBorder="1" applyAlignment="1">
      <alignment horizontal="center"/>
    </xf>
    <xf numFmtId="164" fontId="3" fillId="8" borderId="1" xfId="0" applyNumberFormat="1" applyFont="1" applyFill="1" applyBorder="1" applyAlignment="1">
      <alignment wrapText="1"/>
    </xf>
    <xf numFmtId="0" fontId="3" fillId="8" borderId="1" xfId="0" applyNumberFormat="1" applyFont="1" applyFill="1" applyBorder="1"/>
    <xf numFmtId="0" fontId="3" fillId="8" borderId="34" xfId="0" applyNumberFormat="1" applyFont="1" applyFill="1" applyBorder="1"/>
    <xf numFmtId="0" fontId="4" fillId="8" borderId="5" xfId="0" applyNumberFormat="1" applyFont="1" applyFill="1" applyBorder="1"/>
    <xf numFmtId="0" fontId="4" fillId="8" borderId="1" xfId="0" applyNumberFormat="1" applyFont="1" applyFill="1" applyBorder="1"/>
    <xf numFmtId="0" fontId="4" fillId="9" borderId="5" xfId="0" applyNumberFormat="1" applyFont="1" applyFill="1" applyBorder="1"/>
    <xf numFmtId="0" fontId="4" fillId="9" borderId="1" xfId="0" applyNumberFormat="1" applyFont="1" applyFill="1" applyBorder="1"/>
    <xf numFmtId="164" fontId="3" fillId="9" borderId="1" xfId="0" applyNumberFormat="1" applyFont="1" applyFill="1" applyBorder="1" applyAlignment="1">
      <alignment wrapText="1"/>
    </xf>
    <xf numFmtId="0" fontId="4" fillId="9" borderId="5" xfId="0" applyFont="1" applyFill="1" applyBorder="1"/>
    <xf numFmtId="0" fontId="3" fillId="9" borderId="5" xfId="0" applyFont="1" applyFill="1" applyBorder="1"/>
    <xf numFmtId="0" fontId="4" fillId="9" borderId="47" xfId="0" applyFont="1" applyFill="1" applyBorder="1"/>
    <xf numFmtId="164" fontId="4" fillId="9" borderId="19" xfId="0" applyNumberFormat="1" applyFont="1" applyFill="1" applyBorder="1"/>
    <xf numFmtId="0" fontId="4" fillId="9" borderId="1" xfId="0" applyFont="1" applyFill="1" applyBorder="1"/>
    <xf numFmtId="0" fontId="3" fillId="9" borderId="1" xfId="0" applyNumberFormat="1" applyFont="1" applyFill="1" applyBorder="1"/>
    <xf numFmtId="0" fontId="3" fillId="9" borderId="34" xfId="0" applyNumberFormat="1" applyFont="1" applyFill="1" applyBorder="1"/>
    <xf numFmtId="0" fontId="4" fillId="9" borderId="19" xfId="0" applyNumberFormat="1" applyFont="1" applyFill="1" applyBorder="1"/>
    <xf numFmtId="0" fontId="4" fillId="9" borderId="34" xfId="0" applyNumberFormat="1" applyFont="1" applyFill="1" applyBorder="1"/>
    <xf numFmtId="164" fontId="3" fillId="5" borderId="1" xfId="0" applyNumberFormat="1" applyFont="1" applyFill="1" applyBorder="1" applyAlignment="1">
      <alignment wrapText="1"/>
    </xf>
    <xf numFmtId="0" fontId="3" fillId="5" borderId="1" xfId="0" applyNumberFormat="1" applyFont="1" applyFill="1" applyBorder="1"/>
    <xf numFmtId="0" fontId="3" fillId="5" borderId="31" xfId="0" applyNumberFormat="1" applyFont="1" applyFill="1" applyBorder="1"/>
    <xf numFmtId="164" fontId="4" fillId="5" borderId="1" xfId="0" applyNumberFormat="1" applyFont="1" applyFill="1" applyBorder="1"/>
    <xf numFmtId="0" fontId="4" fillId="5" borderId="1" xfId="0" applyNumberFormat="1" applyFont="1" applyFill="1" applyBorder="1"/>
    <xf numFmtId="0" fontId="4" fillId="5" borderId="10" xfId="0" applyNumberFormat="1" applyFont="1" applyFill="1" applyBorder="1"/>
    <xf numFmtId="0" fontId="3" fillId="5" borderId="1" xfId="0" applyFont="1" applyFill="1" applyBorder="1" applyAlignment="1">
      <alignment wrapText="1"/>
    </xf>
    <xf numFmtId="0" fontId="4" fillId="5" borderId="11" xfId="0" applyFont="1" applyFill="1" applyBorder="1"/>
    <xf numFmtId="0" fontId="4" fillId="5" borderId="11" xfId="0" applyNumberFormat="1" applyFont="1" applyFill="1" applyBorder="1"/>
    <xf numFmtId="0" fontId="4" fillId="5" borderId="12" xfId="0" applyNumberFormat="1" applyFont="1" applyFill="1" applyBorder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/>
    <xf numFmtId="0" fontId="3" fillId="5" borderId="10" xfId="0" applyFont="1" applyFill="1" applyBorder="1"/>
    <xf numFmtId="0" fontId="3" fillId="5" borderId="11" xfId="0" applyFont="1" applyFill="1" applyBorder="1" applyAlignment="1">
      <alignment horizontal="center"/>
    </xf>
    <xf numFmtId="0" fontId="4" fillId="5" borderId="12" xfId="0" applyFont="1" applyFill="1" applyBorder="1"/>
    <xf numFmtId="0" fontId="4" fillId="5" borderId="5" xfId="0" applyNumberFormat="1" applyFont="1" applyFill="1" applyBorder="1"/>
    <xf numFmtId="0" fontId="4" fillId="4" borderId="5" xfId="0" applyNumberFormat="1" applyFont="1" applyFill="1" applyBorder="1"/>
    <xf numFmtId="0" fontId="4" fillId="4" borderId="1" xfId="0" applyNumberFormat="1" applyFont="1" applyFill="1" applyBorder="1"/>
    <xf numFmtId="0" fontId="3" fillId="4" borderId="3" xfId="0" applyFont="1" applyFill="1" applyBorder="1" applyAlignment="1">
      <alignment wrapText="1"/>
    </xf>
    <xf numFmtId="0" fontId="3" fillId="4" borderId="1" xfId="0" applyFont="1" applyFill="1" applyBorder="1"/>
    <xf numFmtId="0" fontId="3" fillId="4" borderId="10" xfId="0" applyFont="1" applyFill="1" applyBorder="1"/>
    <xf numFmtId="0" fontId="4" fillId="4" borderId="1" xfId="0" applyFont="1" applyFill="1" applyBorder="1"/>
    <xf numFmtId="0" fontId="4" fillId="4" borderId="10" xfId="0" applyFont="1" applyFill="1" applyBorder="1"/>
    <xf numFmtId="164" fontId="3" fillId="10" borderId="1" xfId="0" applyNumberFormat="1" applyFont="1" applyFill="1" applyBorder="1" applyAlignment="1">
      <alignment horizontal="left"/>
    </xf>
    <xf numFmtId="0" fontId="3" fillId="10" borderId="1" xfId="0" applyNumberFormat="1" applyFont="1" applyFill="1" applyBorder="1"/>
    <xf numFmtId="0" fontId="3" fillId="10" borderId="10" xfId="0" applyNumberFormat="1" applyFont="1" applyFill="1" applyBorder="1"/>
    <xf numFmtId="0" fontId="4" fillId="10" borderId="11" xfId="0" applyNumberFormat="1" applyFont="1" applyFill="1" applyBorder="1"/>
    <xf numFmtId="0" fontId="4" fillId="10" borderId="12" xfId="0" applyNumberFormat="1" applyFont="1" applyFill="1" applyBorder="1"/>
    <xf numFmtId="164" fontId="3" fillId="11" borderId="1" xfId="0" applyNumberFormat="1" applyFont="1" applyFill="1" applyBorder="1" applyAlignment="1">
      <alignment wrapText="1"/>
    </xf>
    <xf numFmtId="0" fontId="4" fillId="11" borderId="5" xfId="0" applyFont="1" applyFill="1" applyBorder="1"/>
    <xf numFmtId="0" fontId="3" fillId="11" borderId="5" xfId="0" applyFont="1" applyFill="1" applyBorder="1"/>
    <xf numFmtId="0" fontId="4" fillId="11" borderId="47" xfId="0" applyFont="1" applyFill="1" applyBorder="1"/>
    <xf numFmtId="164" fontId="4" fillId="11" borderId="19" xfId="0" applyNumberFormat="1" applyFont="1" applyFill="1" applyBorder="1"/>
    <xf numFmtId="0" fontId="4" fillId="11" borderId="1" xfId="0" applyFont="1" applyFill="1" applyBorder="1"/>
    <xf numFmtId="164" fontId="3" fillId="12" borderId="18" xfId="0" applyNumberFormat="1" applyFont="1" applyFill="1" applyBorder="1" applyAlignment="1">
      <alignment horizontal="center"/>
    </xf>
    <xf numFmtId="164" fontId="4" fillId="12" borderId="1" xfId="0" applyNumberFormat="1" applyFont="1" applyFill="1" applyBorder="1"/>
    <xf numFmtId="0" fontId="4" fillId="12" borderId="1" xfId="0" applyNumberFormat="1" applyFont="1" applyFill="1" applyBorder="1"/>
    <xf numFmtId="0" fontId="4" fillId="11" borderId="5" xfId="0" applyNumberFormat="1" applyFont="1" applyFill="1" applyBorder="1"/>
    <xf numFmtId="0" fontId="4" fillId="11" borderId="1" xfId="0" applyNumberFormat="1" applyFont="1" applyFill="1" applyBorder="1"/>
    <xf numFmtId="0" fontId="2" fillId="0" borderId="0" xfId="0" applyFont="1" applyAlignment="1"/>
    <xf numFmtId="0" fontId="3" fillId="7" borderId="5" xfId="0" applyFont="1" applyFill="1" applyBorder="1" applyAlignment="1">
      <alignment horizontal="center" wrapText="1"/>
    </xf>
    <xf numFmtId="0" fontId="3" fillId="7" borderId="9" xfId="0" applyFont="1" applyFill="1" applyBorder="1" applyAlignment="1">
      <alignment horizontal="center" wrapText="1"/>
    </xf>
    <xf numFmtId="0" fontId="3" fillId="7" borderId="9" xfId="0" applyFont="1" applyFill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wrapText="1"/>
    </xf>
    <xf numFmtId="0" fontId="3" fillId="3" borderId="19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 wrapText="1"/>
    </xf>
    <xf numFmtId="0" fontId="4" fillId="6" borderId="21" xfId="0" applyFont="1" applyFill="1" applyBorder="1" applyAlignment="1">
      <alignment horizontal="center"/>
    </xf>
    <xf numFmtId="0" fontId="4" fillId="6" borderId="16" xfId="0" applyFont="1" applyFill="1" applyBorder="1" applyAlignment="1">
      <alignment horizontal="center"/>
    </xf>
    <xf numFmtId="0" fontId="4" fillId="6" borderId="34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3" fillId="7" borderId="19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1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6" borderId="46" xfId="0" applyFont="1" applyFill="1" applyBorder="1" applyAlignment="1">
      <alignment horizontal="center"/>
    </xf>
    <xf numFmtId="0" fontId="3" fillId="6" borderId="28" xfId="0" applyFont="1" applyFill="1" applyBorder="1" applyAlignment="1">
      <alignment horizontal="center"/>
    </xf>
    <xf numFmtId="0" fontId="3" fillId="6" borderId="29" xfId="0" applyFont="1" applyFill="1" applyBorder="1" applyAlignment="1">
      <alignment horizontal="center"/>
    </xf>
    <xf numFmtId="0" fontId="4" fillId="6" borderId="18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3" fillId="3" borderId="5" xfId="0" applyNumberFormat="1" applyFont="1" applyFill="1" applyBorder="1" applyAlignment="1">
      <alignment horizontal="center" wrapText="1"/>
    </xf>
    <xf numFmtId="164" fontId="3" fillId="3" borderId="19" xfId="0" applyNumberFormat="1" applyFont="1" applyFill="1" applyBorder="1" applyAlignment="1">
      <alignment horizontal="center"/>
    </xf>
    <xf numFmtId="164" fontId="4" fillId="6" borderId="2" xfId="0" applyNumberFormat="1" applyFont="1" applyFill="1" applyBorder="1" applyAlignment="1">
      <alignment horizontal="center"/>
    </xf>
    <xf numFmtId="164" fontId="3" fillId="6" borderId="8" xfId="0" applyNumberFormat="1" applyFont="1" applyFill="1" applyBorder="1" applyAlignment="1">
      <alignment horizontal="center"/>
    </xf>
    <xf numFmtId="164" fontId="3" fillId="6" borderId="31" xfId="0" applyNumberFormat="1" applyFont="1" applyFill="1" applyBorder="1" applyAlignment="1">
      <alignment horizontal="center"/>
    </xf>
    <xf numFmtId="164" fontId="3" fillId="3" borderId="9" xfId="0" applyNumberFormat="1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/>
    </xf>
    <xf numFmtId="164" fontId="3" fillId="7" borderId="5" xfId="0" applyNumberFormat="1" applyFont="1" applyFill="1" applyBorder="1" applyAlignment="1">
      <alignment horizontal="center" wrapText="1"/>
    </xf>
    <xf numFmtId="164" fontId="3" fillId="7" borderId="19" xfId="0" applyNumberFormat="1" applyFont="1" applyFill="1" applyBorder="1" applyAlignment="1">
      <alignment horizontal="center"/>
    </xf>
    <xf numFmtId="164" fontId="3" fillId="3" borderId="9" xfId="0" applyNumberFormat="1" applyFont="1" applyFill="1" applyBorder="1" applyAlignment="1">
      <alignment horizontal="center"/>
    </xf>
    <xf numFmtId="164" fontId="4" fillId="6" borderId="8" xfId="0" applyNumberFormat="1" applyFont="1" applyFill="1" applyBorder="1" applyAlignment="1">
      <alignment horizontal="center"/>
    </xf>
    <xf numFmtId="164" fontId="4" fillId="6" borderId="3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164" fontId="3" fillId="0" borderId="30" xfId="0" applyNumberFormat="1" applyFont="1" applyBorder="1" applyAlignment="1">
      <alignment horizontal="center" wrapText="1"/>
    </xf>
    <xf numFmtId="164" fontId="3" fillId="0" borderId="32" xfId="0" applyNumberFormat="1" applyFont="1" applyBorder="1" applyAlignment="1">
      <alignment horizontal="center" wrapText="1"/>
    </xf>
    <xf numFmtId="164" fontId="3" fillId="11" borderId="5" xfId="0" applyNumberFormat="1" applyFont="1" applyFill="1" applyBorder="1" applyAlignment="1">
      <alignment horizontal="center" wrapText="1"/>
    </xf>
    <xf numFmtId="164" fontId="3" fillId="11" borderId="19" xfId="0" applyNumberFormat="1" applyFont="1" applyFill="1" applyBorder="1" applyAlignment="1">
      <alignment horizontal="center"/>
    </xf>
    <xf numFmtId="49" fontId="3" fillId="9" borderId="5" xfId="0" applyNumberFormat="1" applyFont="1" applyFill="1" applyBorder="1" applyAlignment="1">
      <alignment horizontal="center" wrapText="1"/>
    </xf>
    <xf numFmtId="49" fontId="3" fillId="9" borderId="19" xfId="0" applyNumberFormat="1" applyFont="1" applyFill="1" applyBorder="1" applyAlignment="1">
      <alignment horizontal="center"/>
    </xf>
    <xf numFmtId="0" fontId="3" fillId="9" borderId="5" xfId="0" applyFont="1" applyFill="1" applyBorder="1" applyAlignment="1">
      <alignment horizontal="center" wrapText="1"/>
    </xf>
    <xf numFmtId="0" fontId="3" fillId="9" borderId="19" xfId="0" applyFont="1" applyFill="1" applyBorder="1" applyAlignment="1">
      <alignment horizontal="center"/>
    </xf>
    <xf numFmtId="164" fontId="3" fillId="5" borderId="5" xfId="0" applyNumberFormat="1" applyFont="1" applyFill="1" applyBorder="1" applyAlignment="1">
      <alignment horizontal="center" wrapText="1"/>
    </xf>
    <xf numFmtId="164" fontId="3" fillId="5" borderId="19" xfId="0" applyNumberFormat="1" applyFont="1" applyFill="1" applyBorder="1" applyAlignment="1">
      <alignment horizontal="center"/>
    </xf>
    <xf numFmtId="0" fontId="4" fillId="6" borderId="8" xfId="0" applyFont="1" applyFill="1" applyBorder="1" applyAlignment="1">
      <alignment horizontal="center"/>
    </xf>
    <xf numFmtId="0" fontId="4" fillId="6" borderId="31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3" fillId="6" borderId="31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center" wrapText="1"/>
    </xf>
    <xf numFmtId="0" fontId="3" fillId="2" borderId="32" xfId="0" applyFont="1" applyFill="1" applyBorder="1" applyAlignment="1">
      <alignment horizontal="center"/>
    </xf>
    <xf numFmtId="0" fontId="4" fillId="6" borderId="19" xfId="0" applyFont="1" applyFill="1" applyBorder="1" applyAlignment="1">
      <alignment horizontal="center"/>
    </xf>
    <xf numFmtId="0" fontId="4" fillId="6" borderId="36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0" fontId="3" fillId="10" borderId="24" xfId="0" applyFont="1" applyFill="1" applyBorder="1" applyAlignment="1">
      <alignment horizontal="center"/>
    </xf>
    <xf numFmtId="0" fontId="3" fillId="10" borderId="11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3" fillId="3" borderId="26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49" fontId="3" fillId="3" borderId="5" xfId="0" applyNumberFormat="1" applyFont="1" applyFill="1" applyBorder="1" applyAlignment="1">
      <alignment horizontal="center" wrapText="1"/>
    </xf>
    <xf numFmtId="49" fontId="3" fillId="3" borderId="9" xfId="0" applyNumberFormat="1" applyFont="1" applyFill="1" applyBorder="1" applyAlignment="1">
      <alignment horizontal="center"/>
    </xf>
    <xf numFmtId="0" fontId="3" fillId="7" borderId="27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2" borderId="27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4" fontId="3" fillId="2" borderId="4" xfId="0" applyNumberFormat="1" applyFont="1" applyFill="1" applyBorder="1" applyAlignment="1">
      <alignment horizontal="center" wrapText="1"/>
    </xf>
    <xf numFmtId="164" fontId="3" fillId="2" borderId="21" xfId="0" applyNumberFormat="1" applyFont="1" applyFill="1" applyBorder="1" applyAlignment="1">
      <alignment horizontal="center"/>
    </xf>
    <xf numFmtId="164" fontId="3" fillId="2" borderId="18" xfId="0" applyNumberFormat="1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8" borderId="8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/>
    </xf>
    <xf numFmtId="0" fontId="3" fillId="9" borderId="2" xfId="0" applyFont="1" applyFill="1" applyBorder="1" applyAlignment="1">
      <alignment horizontal="center" wrapText="1"/>
    </xf>
    <xf numFmtId="0" fontId="3" fillId="9" borderId="8" xfId="0" applyFont="1" applyFill="1" applyBorder="1" applyAlignment="1">
      <alignment horizontal="center"/>
    </xf>
    <xf numFmtId="0" fontId="3" fillId="9" borderId="3" xfId="0" applyFont="1" applyFill="1" applyBorder="1" applyAlignment="1">
      <alignment horizontal="center"/>
    </xf>
    <xf numFmtId="0" fontId="3" fillId="5" borderId="49" xfId="0" applyFont="1" applyFill="1" applyBorder="1" applyAlignment="1">
      <alignment horizontal="center" wrapText="1"/>
    </xf>
    <xf numFmtId="0" fontId="3" fillId="5" borderId="8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4" borderId="49" xfId="0" applyFont="1" applyFill="1" applyBorder="1" applyAlignment="1">
      <alignment horizontal="center" wrapText="1"/>
    </xf>
    <xf numFmtId="0" fontId="3" fillId="4" borderId="8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center" wrapText="1"/>
    </xf>
    <xf numFmtId="0" fontId="3" fillId="11" borderId="8" xfId="0" applyFont="1" applyFill="1" applyBorder="1" applyAlignment="1">
      <alignment horizontal="center" wrapText="1"/>
    </xf>
    <xf numFmtId="0" fontId="3" fillId="11" borderId="3" xfId="0" applyFont="1" applyFill="1" applyBorder="1" applyAlignment="1">
      <alignment horizontal="center" wrapText="1"/>
    </xf>
    <xf numFmtId="0" fontId="3" fillId="7" borderId="20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 wrapText="1"/>
    </xf>
    <xf numFmtId="0" fontId="3" fillId="6" borderId="16" xfId="0" applyFont="1" applyFill="1" applyBorder="1" applyAlignment="1">
      <alignment horizontal="center"/>
    </xf>
    <xf numFmtId="0" fontId="3" fillId="6" borderId="34" xfId="0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 wrapText="1"/>
    </xf>
    <xf numFmtId="0" fontId="3" fillId="2" borderId="37" xfId="0" applyFont="1" applyFill="1" applyBorder="1" applyAlignment="1">
      <alignment horizontal="center"/>
    </xf>
    <xf numFmtId="0" fontId="4" fillId="6" borderId="22" xfId="0" applyFont="1" applyFill="1" applyBorder="1" applyAlignment="1">
      <alignment horizontal="center"/>
    </xf>
    <xf numFmtId="0" fontId="4" fillId="6" borderId="23" xfId="0" applyFont="1" applyFill="1" applyBorder="1" applyAlignment="1">
      <alignment horizontal="center"/>
    </xf>
    <xf numFmtId="0" fontId="4" fillId="6" borderId="3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  <xf numFmtId="0" fontId="3" fillId="5" borderId="11" xfId="0" applyFont="1" applyFill="1" applyBorder="1" applyAlignment="1">
      <alignment horizontal="center"/>
    </xf>
    <xf numFmtId="0" fontId="3" fillId="2" borderId="48" xfId="0" applyFont="1" applyFill="1" applyBorder="1" applyAlignment="1">
      <alignment horizontal="center" wrapText="1"/>
    </xf>
    <xf numFmtId="0" fontId="3" fillId="2" borderId="42" xfId="0" applyFont="1" applyFill="1" applyBorder="1" applyAlignment="1">
      <alignment horizontal="center" wrapText="1"/>
    </xf>
    <xf numFmtId="0" fontId="3" fillId="2" borderId="43" xfId="0" applyFont="1" applyFill="1" applyBorder="1" applyAlignment="1">
      <alignment horizontal="center" wrapText="1"/>
    </xf>
    <xf numFmtId="0" fontId="4" fillId="2" borderId="22" xfId="0" applyFont="1" applyFill="1" applyBorder="1" applyAlignment="1">
      <alignment horizontal="center"/>
    </xf>
    <xf numFmtId="0" fontId="4" fillId="2" borderId="28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/>
    </xf>
    <xf numFmtId="0" fontId="1" fillId="0" borderId="0" xfId="0" applyFont="1" applyAlignment="1">
      <alignment horizontal="right" wrapText="1"/>
    </xf>
    <xf numFmtId="0" fontId="3" fillId="0" borderId="14" xfId="0" applyFont="1" applyBorder="1" applyAlignment="1">
      <alignment horizontal="center" wrapText="1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26" xfId="0" applyFont="1" applyBorder="1" applyAlignment="1">
      <alignment horizontal="center" wrapText="1"/>
    </xf>
    <xf numFmtId="0" fontId="3" fillId="0" borderId="27" xfId="0" applyFont="1" applyBorder="1" applyAlignment="1">
      <alignment horizontal="center"/>
    </xf>
    <xf numFmtId="164" fontId="3" fillId="3" borderId="19" xfId="0" applyNumberFormat="1" applyFont="1" applyFill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15"/>
  <sheetViews>
    <sheetView tabSelected="1" zoomScale="110" zoomScaleNormal="110" workbookViewId="0">
      <selection activeCell="A6" sqref="A6"/>
    </sheetView>
  </sheetViews>
  <sheetFormatPr defaultRowHeight="12.75" x14ac:dyDescent="0.2"/>
  <cols>
    <col min="1" max="1" width="13.5703125" customWidth="1"/>
    <col min="2" max="2" width="7.85546875" customWidth="1"/>
    <col min="3" max="3" width="40.28515625" customWidth="1"/>
    <col min="4" max="4" width="12.140625" customWidth="1"/>
    <col min="5" max="5" width="11.85546875" customWidth="1"/>
    <col min="6" max="6" width="12.7109375" customWidth="1"/>
    <col min="7" max="7" width="10.7109375" customWidth="1"/>
  </cols>
  <sheetData>
    <row r="1" spans="1:10" ht="12.75" customHeight="1" x14ac:dyDescent="0.2">
      <c r="C1" s="257" t="s">
        <v>87</v>
      </c>
      <c r="D1" s="257"/>
      <c r="E1" s="257"/>
      <c r="F1" s="257"/>
      <c r="G1" s="257"/>
    </row>
    <row r="2" spans="1:10" x14ac:dyDescent="0.2">
      <c r="C2" s="257"/>
      <c r="D2" s="257"/>
      <c r="E2" s="257"/>
      <c r="F2" s="257"/>
      <c r="G2" s="257"/>
    </row>
    <row r="3" spans="1:10" x14ac:dyDescent="0.2">
      <c r="C3" s="257"/>
      <c r="D3" s="257"/>
      <c r="E3" s="257"/>
      <c r="F3" s="257"/>
      <c r="G3" s="257"/>
    </row>
    <row r="4" spans="1:10" x14ac:dyDescent="0.2">
      <c r="C4" s="257"/>
      <c r="D4" s="257"/>
      <c r="E4" s="257"/>
      <c r="F4" s="257"/>
      <c r="G4" s="257"/>
    </row>
    <row r="5" spans="1:10" ht="3" customHeight="1" x14ac:dyDescent="0.2"/>
    <row r="6" spans="1:10" ht="20.25" customHeight="1" x14ac:dyDescent="0.2">
      <c r="B6" s="142" t="s">
        <v>115</v>
      </c>
      <c r="C6" s="142"/>
      <c r="D6" s="142"/>
      <c r="E6" s="142"/>
      <c r="F6" s="142"/>
    </row>
    <row r="7" spans="1:10" ht="13.5" thickBot="1" x14ac:dyDescent="0.25">
      <c r="F7" s="261" t="s">
        <v>49</v>
      </c>
      <c r="G7" s="261"/>
    </row>
    <row r="8" spans="1:10" x14ac:dyDescent="0.2">
      <c r="A8" s="262" t="s">
        <v>58</v>
      </c>
      <c r="B8" s="258" t="s">
        <v>0</v>
      </c>
      <c r="C8" s="258" t="s">
        <v>31</v>
      </c>
      <c r="D8" s="259" t="s">
        <v>1</v>
      </c>
      <c r="E8" s="259"/>
      <c r="F8" s="259"/>
      <c r="G8" s="260"/>
      <c r="H8" s="1"/>
      <c r="I8" s="1"/>
      <c r="J8" s="1"/>
    </row>
    <row r="9" spans="1:10" x14ac:dyDescent="0.2">
      <c r="A9" s="263"/>
      <c r="B9" s="168"/>
      <c r="C9" s="168"/>
      <c r="D9" s="168" t="s">
        <v>2</v>
      </c>
      <c r="E9" s="168" t="s">
        <v>3</v>
      </c>
      <c r="F9" s="168"/>
      <c r="G9" s="169"/>
      <c r="H9" s="1"/>
      <c r="I9" s="1"/>
      <c r="J9" s="1"/>
    </row>
    <row r="10" spans="1:10" x14ac:dyDescent="0.2">
      <c r="A10" s="263"/>
      <c r="B10" s="168"/>
      <c r="C10" s="168"/>
      <c r="D10" s="168"/>
      <c r="E10" s="168" t="s">
        <v>4</v>
      </c>
      <c r="F10" s="168"/>
      <c r="G10" s="265" t="s">
        <v>6</v>
      </c>
      <c r="H10" s="1"/>
      <c r="I10" s="1"/>
      <c r="J10" s="1"/>
    </row>
    <row r="11" spans="1:10" x14ac:dyDescent="0.2">
      <c r="A11" s="263"/>
      <c r="B11" s="168"/>
      <c r="C11" s="168"/>
      <c r="D11" s="168"/>
      <c r="E11" s="168" t="s">
        <v>2</v>
      </c>
      <c r="F11" s="182" t="s">
        <v>5</v>
      </c>
      <c r="G11" s="169"/>
      <c r="H11" s="1"/>
      <c r="I11" s="1"/>
      <c r="J11" s="1"/>
    </row>
    <row r="12" spans="1:10" x14ac:dyDescent="0.2">
      <c r="A12" s="263"/>
      <c r="B12" s="168"/>
      <c r="C12" s="168"/>
      <c r="D12" s="168"/>
      <c r="E12" s="168"/>
      <c r="F12" s="168"/>
      <c r="G12" s="169"/>
      <c r="H12" s="1"/>
      <c r="I12" s="1"/>
      <c r="J12" s="1"/>
    </row>
    <row r="13" spans="1:10" x14ac:dyDescent="0.2">
      <c r="A13" s="263"/>
      <c r="B13" s="168"/>
      <c r="C13" s="168"/>
      <c r="D13" s="168"/>
      <c r="E13" s="168"/>
      <c r="F13" s="168"/>
      <c r="G13" s="169"/>
      <c r="H13" s="1"/>
      <c r="I13" s="1"/>
      <c r="J13" s="1"/>
    </row>
    <row r="14" spans="1:10" x14ac:dyDescent="0.2">
      <c r="A14" s="3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5">
        <v>7</v>
      </c>
    </row>
    <row r="15" spans="1:10" ht="12.75" customHeight="1" x14ac:dyDescent="0.2">
      <c r="A15" s="183" t="s">
        <v>37</v>
      </c>
      <c r="B15" s="172" t="s">
        <v>7</v>
      </c>
      <c r="C15" s="180"/>
      <c r="D15" s="180"/>
      <c r="E15" s="180"/>
      <c r="F15" s="180"/>
      <c r="G15" s="181"/>
    </row>
    <row r="16" spans="1:10" ht="26.45" customHeight="1" x14ac:dyDescent="0.2">
      <c r="A16" s="184"/>
      <c r="B16" s="170" t="s">
        <v>82</v>
      </c>
      <c r="C16" s="37" t="s">
        <v>8</v>
      </c>
      <c r="D16" s="38">
        <v>0.4</v>
      </c>
      <c r="E16" s="38">
        <f t="shared" ref="E16:E67" si="0">D16-G16</f>
        <v>0.4</v>
      </c>
      <c r="F16" s="38"/>
      <c r="G16" s="39"/>
    </row>
    <row r="17" spans="1:7" ht="16.5" customHeight="1" x14ac:dyDescent="0.2">
      <c r="A17" s="184"/>
      <c r="B17" s="175"/>
      <c r="C17" s="40" t="s">
        <v>9</v>
      </c>
      <c r="D17" s="38">
        <v>14.6</v>
      </c>
      <c r="E17" s="38">
        <f t="shared" si="0"/>
        <v>14.6</v>
      </c>
      <c r="F17" s="38">
        <v>12.7</v>
      </c>
      <c r="G17" s="39"/>
    </row>
    <row r="18" spans="1:7" ht="27" customHeight="1" x14ac:dyDescent="0.2">
      <c r="A18" s="184"/>
      <c r="B18" s="175"/>
      <c r="C18" s="37" t="s">
        <v>10</v>
      </c>
      <c r="D18" s="38">
        <v>0.6</v>
      </c>
      <c r="E18" s="38">
        <f t="shared" si="0"/>
        <v>0.6</v>
      </c>
      <c r="F18" s="38">
        <v>0.6</v>
      </c>
      <c r="G18" s="39"/>
    </row>
    <row r="19" spans="1:7" x14ac:dyDescent="0.2">
      <c r="A19" s="184"/>
      <c r="B19" s="175"/>
      <c r="C19" s="40" t="s">
        <v>32</v>
      </c>
      <c r="D19" s="38">
        <v>8.1999999999999993</v>
      </c>
      <c r="E19" s="38">
        <f t="shared" si="0"/>
        <v>8.1999999999999993</v>
      </c>
      <c r="F19" s="38">
        <v>8.1</v>
      </c>
      <c r="G19" s="39"/>
    </row>
    <row r="20" spans="1:7" ht="11.25" customHeight="1" x14ac:dyDescent="0.2">
      <c r="A20" s="184"/>
      <c r="B20" s="175"/>
      <c r="C20" s="40" t="s">
        <v>11</v>
      </c>
      <c r="D20" s="38">
        <v>23.6</v>
      </c>
      <c r="E20" s="38">
        <f t="shared" si="0"/>
        <v>23.6</v>
      </c>
      <c r="F20" s="38">
        <v>23.3</v>
      </c>
      <c r="G20" s="39"/>
    </row>
    <row r="21" spans="1:7" ht="12.75" hidden="1" customHeight="1" x14ac:dyDescent="0.2">
      <c r="A21" s="184"/>
      <c r="B21" s="175"/>
      <c r="C21" s="37" t="s">
        <v>12</v>
      </c>
      <c r="D21" s="38"/>
      <c r="E21" s="38">
        <f t="shared" si="0"/>
        <v>0</v>
      </c>
      <c r="F21" s="38"/>
      <c r="G21" s="39"/>
    </row>
    <row r="22" spans="1:7" x14ac:dyDescent="0.2">
      <c r="A22" s="184"/>
      <c r="B22" s="175"/>
      <c r="C22" s="40" t="s">
        <v>13</v>
      </c>
      <c r="D22" s="38">
        <v>15.3</v>
      </c>
      <c r="E22" s="38">
        <f t="shared" si="0"/>
        <v>15.3</v>
      </c>
      <c r="F22" s="38">
        <v>15.1</v>
      </c>
      <c r="G22" s="39"/>
    </row>
    <row r="23" spans="1:7" x14ac:dyDescent="0.2">
      <c r="A23" s="184"/>
      <c r="B23" s="264"/>
      <c r="C23" s="40" t="s">
        <v>36</v>
      </c>
      <c r="D23" s="38">
        <v>13.8</v>
      </c>
      <c r="E23" s="38">
        <f>D23-G23</f>
        <v>13.8</v>
      </c>
      <c r="F23" s="38">
        <v>13.6</v>
      </c>
      <c r="G23" s="39"/>
    </row>
    <row r="24" spans="1:7" x14ac:dyDescent="0.2">
      <c r="A24" s="184"/>
      <c r="B24" s="170" t="s">
        <v>43</v>
      </c>
      <c r="C24" s="40" t="s">
        <v>14</v>
      </c>
      <c r="D24" s="38">
        <v>13.9</v>
      </c>
      <c r="E24" s="38">
        <f t="shared" si="0"/>
        <v>13.9</v>
      </c>
      <c r="F24" s="38">
        <v>12.4</v>
      </c>
      <c r="G24" s="39"/>
    </row>
    <row r="25" spans="1:7" x14ac:dyDescent="0.2">
      <c r="A25" s="184"/>
      <c r="B25" s="171"/>
      <c r="C25" s="40" t="s">
        <v>50</v>
      </c>
      <c r="D25" s="38">
        <v>21</v>
      </c>
      <c r="E25" s="38">
        <f t="shared" si="0"/>
        <v>21</v>
      </c>
      <c r="F25" s="38">
        <v>12.6</v>
      </c>
      <c r="G25" s="39"/>
    </row>
    <row r="26" spans="1:7" ht="12.75" customHeight="1" x14ac:dyDescent="0.2">
      <c r="A26" s="184"/>
      <c r="B26" s="170" t="s">
        <v>41</v>
      </c>
      <c r="C26" s="40" t="s">
        <v>15</v>
      </c>
      <c r="D26" s="38">
        <v>94.7</v>
      </c>
      <c r="E26" s="38">
        <f t="shared" si="0"/>
        <v>94.7</v>
      </c>
      <c r="F26" s="38">
        <v>24.4</v>
      </c>
      <c r="G26" s="39"/>
    </row>
    <row r="27" spans="1:7" x14ac:dyDescent="0.2">
      <c r="A27" s="184"/>
      <c r="B27" s="175"/>
      <c r="C27" s="40" t="s">
        <v>16</v>
      </c>
      <c r="D27" s="38">
        <v>97.1</v>
      </c>
      <c r="E27" s="38">
        <f t="shared" si="0"/>
        <v>97.1</v>
      </c>
      <c r="F27" s="38">
        <v>68.099999999999994</v>
      </c>
      <c r="G27" s="39"/>
    </row>
    <row r="28" spans="1:7" x14ac:dyDescent="0.2">
      <c r="A28" s="184"/>
      <c r="B28" s="175"/>
      <c r="C28" s="40" t="s">
        <v>61</v>
      </c>
      <c r="D28" s="38">
        <v>10.199999999999999</v>
      </c>
      <c r="E28" s="38">
        <f t="shared" si="0"/>
        <v>10.199999999999999</v>
      </c>
      <c r="F28" s="38">
        <v>10.1</v>
      </c>
      <c r="G28" s="39"/>
    </row>
    <row r="29" spans="1:7" x14ac:dyDescent="0.2">
      <c r="A29" s="184"/>
      <c r="B29" s="41" t="s">
        <v>56</v>
      </c>
      <c r="C29" s="40" t="s">
        <v>57</v>
      </c>
      <c r="D29" s="38">
        <v>3.2</v>
      </c>
      <c r="E29" s="38">
        <f t="shared" si="0"/>
        <v>3.2</v>
      </c>
      <c r="F29" s="38">
        <v>3.1</v>
      </c>
      <c r="G29" s="39"/>
    </row>
    <row r="30" spans="1:7" ht="27" customHeight="1" x14ac:dyDescent="0.2">
      <c r="A30" s="184"/>
      <c r="B30" s="170" t="s">
        <v>42</v>
      </c>
      <c r="C30" s="37" t="s">
        <v>48</v>
      </c>
      <c r="D30" s="38">
        <v>2</v>
      </c>
      <c r="E30" s="38">
        <f t="shared" si="0"/>
        <v>2</v>
      </c>
      <c r="F30" s="38"/>
      <c r="G30" s="39"/>
    </row>
    <row r="31" spans="1:7" ht="28.5" customHeight="1" x14ac:dyDescent="0.2">
      <c r="A31" s="184"/>
      <c r="B31" s="179"/>
      <c r="C31" s="37" t="s">
        <v>60</v>
      </c>
      <c r="D31" s="38">
        <v>5.3</v>
      </c>
      <c r="E31" s="38">
        <f t="shared" si="0"/>
        <v>5.3</v>
      </c>
      <c r="F31" s="38">
        <v>4.9000000000000004</v>
      </c>
      <c r="G31" s="39"/>
    </row>
    <row r="32" spans="1:7" x14ac:dyDescent="0.2">
      <c r="A32" s="184"/>
      <c r="B32" s="179"/>
      <c r="C32" s="40" t="s">
        <v>17</v>
      </c>
      <c r="D32" s="38">
        <v>17.3</v>
      </c>
      <c r="E32" s="38">
        <f t="shared" si="0"/>
        <v>17.3</v>
      </c>
      <c r="F32" s="38">
        <v>9.5</v>
      </c>
      <c r="G32" s="39"/>
    </row>
    <row r="33" spans="1:7" x14ac:dyDescent="0.2">
      <c r="A33" s="184"/>
      <c r="B33" s="171"/>
      <c r="C33" s="40" t="s">
        <v>51</v>
      </c>
      <c r="D33" s="38">
        <v>18.5</v>
      </c>
      <c r="E33" s="38">
        <f t="shared" si="0"/>
        <v>18.5</v>
      </c>
      <c r="F33" s="38">
        <v>13.2</v>
      </c>
      <c r="G33" s="39"/>
    </row>
    <row r="34" spans="1:7" x14ac:dyDescent="0.2">
      <c r="A34" s="184"/>
      <c r="B34" s="40"/>
      <c r="C34" s="49" t="s">
        <v>18</v>
      </c>
      <c r="D34" s="50">
        <f>SUM(D16:D33)</f>
        <v>359.70000000000005</v>
      </c>
      <c r="E34" s="50">
        <f t="shared" si="0"/>
        <v>359.70000000000005</v>
      </c>
      <c r="F34" s="50">
        <f>SUM(F16:F33)</f>
        <v>231.7</v>
      </c>
      <c r="G34" s="51">
        <f>SUM(G16:G33)</f>
        <v>0</v>
      </c>
    </row>
    <row r="35" spans="1:7" ht="24" x14ac:dyDescent="0.2">
      <c r="A35" s="184"/>
      <c r="B35" s="85" t="s">
        <v>92</v>
      </c>
      <c r="C35" s="86" t="s">
        <v>93</v>
      </c>
      <c r="D35" s="87"/>
      <c r="E35" s="87">
        <f t="shared" si="0"/>
        <v>0</v>
      </c>
      <c r="F35" s="87"/>
      <c r="G35" s="88"/>
    </row>
    <row r="36" spans="1:7" ht="27" customHeight="1" x14ac:dyDescent="0.2">
      <c r="A36" s="184"/>
      <c r="B36" s="187" t="s">
        <v>44</v>
      </c>
      <c r="C36" s="93" t="s">
        <v>88</v>
      </c>
      <c r="D36" s="99">
        <v>4.7</v>
      </c>
      <c r="E36" s="99">
        <f t="shared" si="0"/>
        <v>4.7</v>
      </c>
      <c r="F36" s="99">
        <v>4.5999999999999996</v>
      </c>
      <c r="G36" s="100"/>
    </row>
    <row r="37" spans="1:7" x14ac:dyDescent="0.2">
      <c r="A37" s="184"/>
      <c r="B37" s="188"/>
      <c r="C37" s="97" t="s">
        <v>18</v>
      </c>
      <c r="D37" s="101">
        <f>D36+D35</f>
        <v>4.7</v>
      </c>
      <c r="E37" s="92">
        <f t="shared" si="0"/>
        <v>4.7</v>
      </c>
      <c r="F37" s="101">
        <f>F36+F35</f>
        <v>4.5999999999999996</v>
      </c>
      <c r="G37" s="102">
        <f>G36+G35</f>
        <v>0</v>
      </c>
    </row>
    <row r="38" spans="1:7" x14ac:dyDescent="0.2">
      <c r="A38" s="184"/>
      <c r="B38" s="33"/>
      <c r="C38" s="7" t="s">
        <v>89</v>
      </c>
      <c r="D38" s="31">
        <f>D34+D37</f>
        <v>364.40000000000003</v>
      </c>
      <c r="E38" s="8">
        <f t="shared" si="0"/>
        <v>364.40000000000003</v>
      </c>
      <c r="F38" s="8">
        <f>F34+F37</f>
        <v>236.29999999999998</v>
      </c>
      <c r="G38" s="32">
        <f>G34+G37</f>
        <v>0</v>
      </c>
    </row>
    <row r="39" spans="1:7" x14ac:dyDescent="0.2">
      <c r="A39" s="184"/>
      <c r="B39" s="167" t="s">
        <v>53</v>
      </c>
      <c r="C39" s="157"/>
      <c r="D39" s="157"/>
      <c r="E39" s="157"/>
      <c r="F39" s="157"/>
      <c r="G39" s="158"/>
    </row>
    <row r="40" spans="1:7" ht="22.5" customHeight="1" x14ac:dyDescent="0.2">
      <c r="A40" s="184"/>
      <c r="B40" s="151" t="s">
        <v>42</v>
      </c>
      <c r="C40" s="42" t="s">
        <v>22</v>
      </c>
      <c r="D40" s="43">
        <v>173.8</v>
      </c>
      <c r="E40" s="43">
        <f t="shared" ref="E40:E46" si="1">D40-G40</f>
        <v>173.8</v>
      </c>
      <c r="F40" s="43"/>
      <c r="G40" s="44"/>
    </row>
    <row r="41" spans="1:7" x14ac:dyDescent="0.2">
      <c r="A41" s="184"/>
      <c r="B41" s="176"/>
      <c r="C41" s="45" t="s">
        <v>23</v>
      </c>
      <c r="D41" s="43">
        <v>415.5</v>
      </c>
      <c r="E41" s="43">
        <f t="shared" si="1"/>
        <v>415.5</v>
      </c>
      <c r="F41" s="43"/>
      <c r="G41" s="44"/>
    </row>
    <row r="42" spans="1:7" x14ac:dyDescent="0.2">
      <c r="A42" s="184"/>
      <c r="B42" s="176"/>
      <c r="C42" s="45" t="s">
        <v>25</v>
      </c>
      <c r="D42" s="43">
        <v>219</v>
      </c>
      <c r="E42" s="43">
        <f t="shared" si="1"/>
        <v>219</v>
      </c>
      <c r="F42" s="43"/>
      <c r="G42" s="44"/>
    </row>
    <row r="43" spans="1:7" x14ac:dyDescent="0.2">
      <c r="A43" s="184"/>
      <c r="B43" s="176"/>
      <c r="C43" s="46" t="s">
        <v>18</v>
      </c>
      <c r="D43" s="47">
        <f>SUM(D40:D42)</f>
        <v>808.3</v>
      </c>
      <c r="E43" s="47">
        <f t="shared" si="1"/>
        <v>808.3</v>
      </c>
      <c r="F43" s="47">
        <f>SUM(F40:F42)</f>
        <v>0</v>
      </c>
      <c r="G43" s="48">
        <f>SUM(G40:G42)</f>
        <v>0</v>
      </c>
    </row>
    <row r="44" spans="1:7" ht="24" x14ac:dyDescent="0.2">
      <c r="A44" s="184"/>
      <c r="B44" s="189" t="s">
        <v>44</v>
      </c>
      <c r="C44" s="93" t="s">
        <v>90</v>
      </c>
      <c r="D44" s="94">
        <v>117.6</v>
      </c>
      <c r="E44" s="95">
        <f t="shared" si="1"/>
        <v>117.6</v>
      </c>
      <c r="F44" s="94"/>
      <c r="G44" s="96"/>
    </row>
    <row r="45" spans="1:7" x14ac:dyDescent="0.2">
      <c r="A45" s="184"/>
      <c r="B45" s="190"/>
      <c r="C45" s="97" t="s">
        <v>18</v>
      </c>
      <c r="D45" s="98">
        <f>D44</f>
        <v>117.6</v>
      </c>
      <c r="E45" s="94">
        <f t="shared" si="1"/>
        <v>117.6</v>
      </c>
      <c r="F45" s="98">
        <f>F44</f>
        <v>0</v>
      </c>
      <c r="G45" s="96">
        <f>G44</f>
        <v>0</v>
      </c>
    </row>
    <row r="46" spans="1:7" x14ac:dyDescent="0.2">
      <c r="A46" s="184"/>
      <c r="B46" s="34"/>
      <c r="C46" s="7" t="s">
        <v>91</v>
      </c>
      <c r="D46" s="36">
        <f>D43+D45</f>
        <v>925.9</v>
      </c>
      <c r="E46" s="10">
        <f t="shared" si="1"/>
        <v>925.9</v>
      </c>
      <c r="F46" s="36">
        <f>F43+F45</f>
        <v>0</v>
      </c>
      <c r="G46" s="35">
        <f>G43+G45</f>
        <v>0</v>
      </c>
    </row>
    <row r="47" spans="1:7" x14ac:dyDescent="0.2">
      <c r="A47" s="184"/>
      <c r="B47" s="172" t="s">
        <v>19</v>
      </c>
      <c r="C47" s="173"/>
      <c r="D47" s="173"/>
      <c r="E47" s="173"/>
      <c r="F47" s="173"/>
      <c r="G47" s="174"/>
    </row>
    <row r="48" spans="1:7" x14ac:dyDescent="0.2">
      <c r="A48" s="184"/>
      <c r="B48" s="177" t="s">
        <v>40</v>
      </c>
      <c r="C48" s="66" t="s">
        <v>75</v>
      </c>
      <c r="D48" s="67">
        <v>138</v>
      </c>
      <c r="E48" s="67">
        <f t="shared" si="0"/>
        <v>138</v>
      </c>
      <c r="F48" s="67"/>
      <c r="G48" s="68"/>
    </row>
    <row r="49" spans="1:14" x14ac:dyDescent="0.2">
      <c r="A49" s="184"/>
      <c r="B49" s="178"/>
      <c r="C49" s="69" t="s">
        <v>18</v>
      </c>
      <c r="D49" s="70">
        <f>D48</f>
        <v>138</v>
      </c>
      <c r="E49" s="70">
        <f t="shared" si="0"/>
        <v>138</v>
      </c>
      <c r="F49" s="70">
        <f>F48</f>
        <v>0</v>
      </c>
      <c r="G49" s="71">
        <f>G48</f>
        <v>0</v>
      </c>
    </row>
    <row r="50" spans="1:14" x14ac:dyDescent="0.2">
      <c r="A50" s="184"/>
      <c r="B50" s="185" t="s">
        <v>40</v>
      </c>
      <c r="C50" s="131" t="s">
        <v>114</v>
      </c>
      <c r="D50" s="133">
        <v>126.4</v>
      </c>
      <c r="E50" s="133">
        <f t="shared" si="0"/>
        <v>126.4</v>
      </c>
      <c r="F50" s="132">
        <v>3.7</v>
      </c>
      <c r="G50" s="134"/>
    </row>
    <row r="51" spans="1:14" x14ac:dyDescent="0.2">
      <c r="A51" s="184"/>
      <c r="B51" s="186"/>
      <c r="C51" s="135" t="s">
        <v>18</v>
      </c>
      <c r="D51" s="136">
        <f>D50</f>
        <v>126.4</v>
      </c>
      <c r="E51" s="132">
        <f t="shared" si="0"/>
        <v>126.4</v>
      </c>
      <c r="F51" s="136">
        <f>F50</f>
        <v>3.7</v>
      </c>
      <c r="G51" s="134">
        <f>G50</f>
        <v>0</v>
      </c>
    </row>
    <row r="52" spans="1:14" x14ac:dyDescent="0.2">
      <c r="A52" s="184"/>
      <c r="B52" s="137"/>
      <c r="C52" s="138" t="s">
        <v>113</v>
      </c>
      <c r="D52" s="139">
        <f>D49+D51</f>
        <v>264.39999999999998</v>
      </c>
      <c r="E52" s="10">
        <f t="shared" si="0"/>
        <v>264.39999999999998</v>
      </c>
      <c r="F52" s="139">
        <f>F49+F51</f>
        <v>3.7</v>
      </c>
      <c r="G52" s="35">
        <f>G49+G51</f>
        <v>0</v>
      </c>
    </row>
    <row r="53" spans="1:14" x14ac:dyDescent="0.2">
      <c r="A53" s="184"/>
      <c r="B53" s="172" t="s">
        <v>94</v>
      </c>
      <c r="C53" s="180"/>
      <c r="D53" s="180"/>
      <c r="E53" s="180"/>
      <c r="F53" s="180"/>
      <c r="G53" s="181"/>
    </row>
    <row r="54" spans="1:14" ht="37.5" customHeight="1" x14ac:dyDescent="0.2">
      <c r="A54" s="184"/>
      <c r="B54" s="191" t="s">
        <v>96</v>
      </c>
      <c r="C54" s="103" t="s">
        <v>95</v>
      </c>
      <c r="D54" s="104"/>
      <c r="E54" s="104">
        <f t="shared" si="0"/>
        <v>0</v>
      </c>
      <c r="F54" s="104"/>
      <c r="G54" s="105"/>
    </row>
    <row r="55" spans="1:14" x14ac:dyDescent="0.2">
      <c r="A55" s="184"/>
      <c r="B55" s="192"/>
      <c r="C55" s="106" t="s">
        <v>18</v>
      </c>
      <c r="D55" s="107">
        <f>D54</f>
        <v>0</v>
      </c>
      <c r="E55" s="107">
        <f t="shared" ref="E55" si="2">D55-G55</f>
        <v>0</v>
      </c>
      <c r="F55" s="107">
        <f>F54</f>
        <v>0</v>
      </c>
      <c r="G55" s="108">
        <f>G54</f>
        <v>0</v>
      </c>
    </row>
    <row r="56" spans="1:14" x14ac:dyDescent="0.2">
      <c r="A56" s="184"/>
      <c r="B56" s="172" t="s">
        <v>52</v>
      </c>
      <c r="C56" s="180"/>
      <c r="D56" s="180"/>
      <c r="E56" s="180"/>
      <c r="F56" s="180"/>
      <c r="G56" s="181"/>
    </row>
    <row r="57" spans="1:14" x14ac:dyDescent="0.2">
      <c r="A57" s="184"/>
      <c r="B57" s="170" t="s">
        <v>41</v>
      </c>
      <c r="C57" s="40" t="s">
        <v>21</v>
      </c>
      <c r="D57" s="38">
        <v>319</v>
      </c>
      <c r="E57" s="38">
        <f t="shared" si="0"/>
        <v>319</v>
      </c>
      <c r="F57" s="38"/>
      <c r="G57" s="39"/>
    </row>
    <row r="58" spans="1:14" ht="13.5" thickBot="1" x14ac:dyDescent="0.25">
      <c r="A58" s="184"/>
      <c r="B58" s="179"/>
      <c r="C58" s="52" t="s">
        <v>18</v>
      </c>
      <c r="D58" s="53">
        <f>D57</f>
        <v>319</v>
      </c>
      <c r="E58" s="53">
        <f t="shared" si="0"/>
        <v>319</v>
      </c>
      <c r="F58" s="53">
        <f>F57</f>
        <v>0</v>
      </c>
      <c r="G58" s="54">
        <f>G57</f>
        <v>0</v>
      </c>
    </row>
    <row r="59" spans="1:14" ht="13.5" thickBot="1" x14ac:dyDescent="0.25">
      <c r="A59" s="153" t="s">
        <v>18</v>
      </c>
      <c r="B59" s="154"/>
      <c r="C59" s="154"/>
      <c r="D59" s="11">
        <f>D38+D46+D52+D55+D58</f>
        <v>1873.6999999999998</v>
      </c>
      <c r="E59" s="11">
        <f t="shared" si="0"/>
        <v>1873.6999999999998</v>
      </c>
      <c r="F59" s="11">
        <f>F38+F46+F52+F55+F58</f>
        <v>239.99999999999997</v>
      </c>
      <c r="G59" s="12">
        <f>G38+G46+G52+G55+G58</f>
        <v>0</v>
      </c>
      <c r="N59" s="2"/>
    </row>
    <row r="60" spans="1:14" ht="12.75" customHeight="1" x14ac:dyDescent="0.2">
      <c r="A60" s="155" t="s">
        <v>62</v>
      </c>
      <c r="B60" s="156" t="s">
        <v>7</v>
      </c>
      <c r="C60" s="157"/>
      <c r="D60" s="157"/>
      <c r="E60" s="157"/>
      <c r="F60" s="157"/>
      <c r="G60" s="158"/>
    </row>
    <row r="61" spans="1:14" x14ac:dyDescent="0.2">
      <c r="A61" s="155"/>
      <c r="B61" s="55" t="s">
        <v>79</v>
      </c>
      <c r="C61" s="37" t="s">
        <v>12</v>
      </c>
      <c r="D61" s="43">
        <v>3</v>
      </c>
      <c r="E61" s="43">
        <f t="shared" si="0"/>
        <v>3</v>
      </c>
      <c r="F61" s="43">
        <v>2.9</v>
      </c>
      <c r="G61" s="44"/>
    </row>
    <row r="62" spans="1:14" ht="12" customHeight="1" x14ac:dyDescent="0.2">
      <c r="A62" s="155"/>
      <c r="B62" s="55" t="s">
        <v>80</v>
      </c>
      <c r="C62" s="56" t="s">
        <v>15</v>
      </c>
      <c r="D62" s="43">
        <v>15.5</v>
      </c>
      <c r="E62" s="43">
        <f t="shared" si="0"/>
        <v>15.5</v>
      </c>
      <c r="F62" s="43"/>
      <c r="G62" s="44"/>
    </row>
    <row r="63" spans="1:14" x14ac:dyDescent="0.2">
      <c r="A63" s="155"/>
      <c r="B63" s="43"/>
      <c r="C63" s="57" t="s">
        <v>18</v>
      </c>
      <c r="D63" s="57">
        <f>SUM(D61:D62)</f>
        <v>18.5</v>
      </c>
      <c r="E63" s="57">
        <f t="shared" si="0"/>
        <v>18.5</v>
      </c>
      <c r="F63" s="57">
        <f>SUM(F61:F62)</f>
        <v>2.9</v>
      </c>
      <c r="G63" s="58">
        <f>G61+G62</f>
        <v>0</v>
      </c>
    </row>
    <row r="64" spans="1:14" ht="0.75" customHeight="1" thickBot="1" x14ac:dyDescent="0.25">
      <c r="A64" s="155"/>
      <c r="B64" s="146" t="s">
        <v>54</v>
      </c>
      <c r="C64" s="147"/>
      <c r="D64" s="147"/>
      <c r="E64" s="147"/>
      <c r="F64" s="147"/>
      <c r="G64" s="148"/>
    </row>
    <row r="65" spans="1:7" ht="13.5" hidden="1" thickBot="1" x14ac:dyDescent="0.25">
      <c r="A65" s="155"/>
      <c r="B65" s="149" t="s">
        <v>44</v>
      </c>
      <c r="C65" s="17" t="s">
        <v>26</v>
      </c>
      <c r="D65" s="6"/>
      <c r="E65" s="6">
        <f t="shared" si="0"/>
        <v>0</v>
      </c>
      <c r="F65" s="6"/>
      <c r="G65" s="14"/>
    </row>
    <row r="66" spans="1:7" ht="13.5" hidden="1" thickBot="1" x14ac:dyDescent="0.25">
      <c r="A66" s="155"/>
      <c r="B66" s="150"/>
      <c r="C66" s="18" t="s">
        <v>18</v>
      </c>
      <c r="D66" s="19">
        <f>D65</f>
        <v>0</v>
      </c>
      <c r="E66" s="19">
        <f t="shared" si="0"/>
        <v>0</v>
      </c>
      <c r="F66" s="19">
        <f>F65</f>
        <v>0</v>
      </c>
      <c r="G66" s="20">
        <f>G65</f>
        <v>0</v>
      </c>
    </row>
    <row r="67" spans="1:7" ht="13.5" thickBot="1" x14ac:dyDescent="0.25">
      <c r="A67" s="153" t="s">
        <v>2</v>
      </c>
      <c r="B67" s="154"/>
      <c r="C67" s="154"/>
      <c r="D67" s="11">
        <f>D63+D66</f>
        <v>18.5</v>
      </c>
      <c r="E67" s="11">
        <f t="shared" si="0"/>
        <v>18.5</v>
      </c>
      <c r="F67" s="11">
        <f>F63+F66</f>
        <v>2.9</v>
      </c>
      <c r="G67" s="12">
        <f>G63+G66</f>
        <v>0</v>
      </c>
    </row>
    <row r="68" spans="1:7" x14ac:dyDescent="0.2">
      <c r="A68" s="155" t="s">
        <v>63</v>
      </c>
      <c r="B68" s="156" t="s">
        <v>7</v>
      </c>
      <c r="C68" s="157"/>
      <c r="D68" s="157"/>
      <c r="E68" s="157"/>
      <c r="F68" s="157"/>
      <c r="G68" s="158"/>
    </row>
    <row r="69" spans="1:7" ht="12" customHeight="1" x14ac:dyDescent="0.2">
      <c r="A69" s="155"/>
      <c r="B69" s="55" t="s">
        <v>79</v>
      </c>
      <c r="C69" s="37" t="s">
        <v>12</v>
      </c>
      <c r="D69" s="43">
        <v>1.5</v>
      </c>
      <c r="E69" s="43">
        <f t="shared" ref="E69:E71" si="3">D69-G69</f>
        <v>1.5</v>
      </c>
      <c r="F69" s="43">
        <v>1.4</v>
      </c>
      <c r="G69" s="44"/>
    </row>
    <row r="70" spans="1:7" ht="13.5" customHeight="1" thickBot="1" x14ac:dyDescent="0.25">
      <c r="A70" s="155"/>
      <c r="B70" s="55" t="s">
        <v>80</v>
      </c>
      <c r="C70" s="56" t="s">
        <v>15</v>
      </c>
      <c r="D70" s="43">
        <v>6</v>
      </c>
      <c r="E70" s="43">
        <f t="shared" si="3"/>
        <v>6</v>
      </c>
      <c r="F70" s="43"/>
      <c r="G70" s="44"/>
    </row>
    <row r="71" spans="1:7" ht="13.5" customHeight="1" thickBot="1" x14ac:dyDescent="0.25">
      <c r="A71" s="155"/>
      <c r="B71" s="43"/>
      <c r="C71" s="57" t="s">
        <v>18</v>
      </c>
      <c r="D71" s="57">
        <f>SUM(D69:D70)</f>
        <v>7.5</v>
      </c>
      <c r="E71" s="57">
        <f t="shared" si="3"/>
        <v>7.5</v>
      </c>
      <c r="F71" s="57">
        <f>SUM(F69:F70)</f>
        <v>1.4</v>
      </c>
      <c r="G71" s="58">
        <f>G69+G70</f>
        <v>0</v>
      </c>
    </row>
    <row r="72" spans="1:7" ht="1.5" hidden="1" customHeight="1" thickBot="1" x14ac:dyDescent="0.25">
      <c r="A72" s="155"/>
      <c r="B72" s="13"/>
      <c r="C72" s="15" t="s">
        <v>18</v>
      </c>
      <c r="D72" s="15">
        <f>SUM(D69:D71)</f>
        <v>15</v>
      </c>
      <c r="E72" s="15">
        <f t="shared" ref="E72" si="4">D72-G72</f>
        <v>15</v>
      </c>
      <c r="F72" s="15">
        <f>SUM(F69:F71)</f>
        <v>2.8</v>
      </c>
      <c r="G72" s="16">
        <f>G69+G70</f>
        <v>0</v>
      </c>
    </row>
    <row r="73" spans="1:7" ht="13.5" hidden="1" thickBot="1" x14ac:dyDescent="0.25">
      <c r="A73" s="155"/>
      <c r="B73" s="149" t="s">
        <v>44</v>
      </c>
      <c r="C73" s="17" t="s">
        <v>26</v>
      </c>
      <c r="D73" s="13"/>
      <c r="E73" s="13">
        <f>D73-G73</f>
        <v>0</v>
      </c>
      <c r="F73" s="13"/>
      <c r="G73" s="14"/>
    </row>
    <row r="74" spans="1:7" ht="13.5" hidden="1" thickBot="1" x14ac:dyDescent="0.25">
      <c r="A74" s="155"/>
      <c r="B74" s="150"/>
      <c r="C74" s="18" t="s">
        <v>18</v>
      </c>
      <c r="D74" s="21">
        <f>SUM(D73)</f>
        <v>0</v>
      </c>
      <c r="E74" s="21">
        <f>SUM(E73)</f>
        <v>0</v>
      </c>
      <c r="F74" s="21">
        <f>SUM(F73)</f>
        <v>0</v>
      </c>
      <c r="G74" s="20">
        <f>SUM(G73)</f>
        <v>0</v>
      </c>
    </row>
    <row r="75" spans="1:7" ht="13.5" thickBot="1" x14ac:dyDescent="0.25">
      <c r="A75" s="153" t="s">
        <v>2</v>
      </c>
      <c r="B75" s="154"/>
      <c r="C75" s="154"/>
      <c r="D75" s="11">
        <f>SUM(D71,D74)</f>
        <v>7.5</v>
      </c>
      <c r="E75" s="11">
        <f>SUM(E71,E74)</f>
        <v>7.5</v>
      </c>
      <c r="F75" s="11">
        <f>F71+F74</f>
        <v>1.4</v>
      </c>
      <c r="G75" s="12">
        <f>G74</f>
        <v>0</v>
      </c>
    </row>
    <row r="76" spans="1:7" ht="12.75" customHeight="1" x14ac:dyDescent="0.2">
      <c r="A76" s="155" t="s">
        <v>64</v>
      </c>
      <c r="B76" s="156" t="s">
        <v>7</v>
      </c>
      <c r="C76" s="157"/>
      <c r="D76" s="157"/>
      <c r="E76" s="157"/>
      <c r="F76" s="157"/>
      <c r="G76" s="158"/>
    </row>
    <row r="77" spans="1:7" x14ac:dyDescent="0.2">
      <c r="A77" s="155"/>
      <c r="B77" s="151" t="s">
        <v>41</v>
      </c>
      <c r="C77" s="59" t="s">
        <v>15</v>
      </c>
      <c r="D77" s="43">
        <v>9</v>
      </c>
      <c r="E77" s="43">
        <f>D77-G77</f>
        <v>9</v>
      </c>
      <c r="F77" s="43"/>
      <c r="G77" s="44"/>
    </row>
    <row r="78" spans="1:7" x14ac:dyDescent="0.2">
      <c r="A78" s="155"/>
      <c r="B78" s="152"/>
      <c r="C78" s="43" t="s">
        <v>16</v>
      </c>
      <c r="D78" s="43">
        <v>10.9</v>
      </c>
      <c r="E78" s="43">
        <f>D78-G78</f>
        <v>10.9</v>
      </c>
      <c r="F78" s="43">
        <v>9.6999999999999993</v>
      </c>
      <c r="G78" s="44"/>
    </row>
    <row r="79" spans="1:7" hidden="1" x14ac:dyDescent="0.2">
      <c r="A79" s="155"/>
      <c r="B79" s="60"/>
      <c r="C79" s="59"/>
      <c r="D79" s="43"/>
      <c r="E79" s="43">
        <f>D79-G79</f>
        <v>0</v>
      </c>
      <c r="F79" s="43"/>
      <c r="G79" s="44"/>
    </row>
    <row r="80" spans="1:7" ht="12.75" customHeight="1" thickBot="1" x14ac:dyDescent="0.25">
      <c r="A80" s="155"/>
      <c r="B80" s="60"/>
      <c r="C80" s="57" t="s">
        <v>18</v>
      </c>
      <c r="D80" s="57">
        <f>SUM(D77:D79)</f>
        <v>19.899999999999999</v>
      </c>
      <c r="E80" s="57">
        <f>D80-G80</f>
        <v>19.899999999999999</v>
      </c>
      <c r="F80" s="57">
        <f>SUM(F77:F79)</f>
        <v>9.6999999999999993</v>
      </c>
      <c r="G80" s="58">
        <f>SUM(G77:G79)</f>
        <v>0</v>
      </c>
    </row>
    <row r="81" spans="1:7" ht="1.5" hidden="1" customHeight="1" thickBot="1" x14ac:dyDescent="0.25">
      <c r="A81" s="155"/>
      <c r="B81" s="146" t="s">
        <v>54</v>
      </c>
      <c r="C81" s="147"/>
      <c r="D81" s="147"/>
      <c r="E81" s="147"/>
      <c r="F81" s="147"/>
      <c r="G81" s="148"/>
    </row>
    <row r="82" spans="1:7" ht="13.5" hidden="1" thickBot="1" x14ac:dyDescent="0.25">
      <c r="A82" s="155"/>
      <c r="B82" s="149" t="s">
        <v>44</v>
      </c>
      <c r="C82" s="17" t="s">
        <v>26</v>
      </c>
      <c r="D82" s="13"/>
      <c r="E82" s="13">
        <f>D82-G82</f>
        <v>0</v>
      </c>
      <c r="F82" s="13"/>
      <c r="G82" s="14"/>
    </row>
    <row r="83" spans="1:7" ht="13.5" hidden="1" thickBot="1" x14ac:dyDescent="0.25">
      <c r="A83" s="155"/>
      <c r="B83" s="150"/>
      <c r="C83" s="18" t="s">
        <v>18</v>
      </c>
      <c r="D83" s="21">
        <f>D82</f>
        <v>0</v>
      </c>
      <c r="E83" s="21">
        <f t="shared" ref="E83:E146" si="5">D83-G83</f>
        <v>0</v>
      </c>
      <c r="F83" s="21">
        <f>F82</f>
        <v>0</v>
      </c>
      <c r="G83" s="20">
        <f>G82</f>
        <v>0</v>
      </c>
    </row>
    <row r="84" spans="1:7" ht="13.5" thickBot="1" x14ac:dyDescent="0.25">
      <c r="A84" s="153" t="s">
        <v>2</v>
      </c>
      <c r="B84" s="154"/>
      <c r="C84" s="154"/>
      <c r="D84" s="11">
        <f>D80+D83</f>
        <v>19.899999999999999</v>
      </c>
      <c r="E84" s="11">
        <f t="shared" si="5"/>
        <v>19.899999999999999</v>
      </c>
      <c r="F84" s="11">
        <f>F80+F83</f>
        <v>9.6999999999999993</v>
      </c>
      <c r="G84" s="12">
        <f>G80+G83</f>
        <v>0</v>
      </c>
    </row>
    <row r="85" spans="1:7" ht="12.75" customHeight="1" x14ac:dyDescent="0.2">
      <c r="A85" s="155" t="s">
        <v>65</v>
      </c>
      <c r="B85" s="156" t="s">
        <v>7</v>
      </c>
      <c r="C85" s="157"/>
      <c r="D85" s="157"/>
      <c r="E85" s="157"/>
      <c r="F85" s="157"/>
      <c r="G85" s="158"/>
    </row>
    <row r="86" spans="1:7" x14ac:dyDescent="0.2">
      <c r="A86" s="155"/>
      <c r="B86" s="151" t="s">
        <v>41</v>
      </c>
      <c r="C86" s="59" t="s">
        <v>15</v>
      </c>
      <c r="D86" s="43">
        <v>9</v>
      </c>
      <c r="E86" s="43">
        <f t="shared" si="5"/>
        <v>9</v>
      </c>
      <c r="F86" s="43"/>
      <c r="G86" s="44"/>
    </row>
    <row r="87" spans="1:7" x14ac:dyDescent="0.2">
      <c r="A87" s="155"/>
      <c r="B87" s="152"/>
      <c r="C87" s="43" t="s">
        <v>16</v>
      </c>
      <c r="D87" s="43">
        <v>10.9</v>
      </c>
      <c r="E87" s="43">
        <f t="shared" si="5"/>
        <v>10.9</v>
      </c>
      <c r="F87" s="43">
        <v>9.6999999999999993</v>
      </c>
      <c r="G87" s="44"/>
    </row>
    <row r="88" spans="1:7" hidden="1" x14ac:dyDescent="0.2">
      <c r="A88" s="155"/>
      <c r="B88" s="60"/>
      <c r="C88" s="59"/>
      <c r="D88" s="43"/>
      <c r="E88" s="43">
        <f t="shared" si="5"/>
        <v>0</v>
      </c>
      <c r="F88" s="43"/>
      <c r="G88" s="44"/>
    </row>
    <row r="89" spans="1:7" ht="13.5" thickBot="1" x14ac:dyDescent="0.25">
      <c r="A89" s="155"/>
      <c r="B89" s="43"/>
      <c r="C89" s="57" t="s">
        <v>18</v>
      </c>
      <c r="D89" s="57">
        <f>SUM(D86:D88)</f>
        <v>19.899999999999999</v>
      </c>
      <c r="E89" s="57">
        <f t="shared" si="5"/>
        <v>19.899999999999999</v>
      </c>
      <c r="F89" s="57">
        <f>SUM(F86:F88)</f>
        <v>9.6999999999999993</v>
      </c>
      <c r="G89" s="58">
        <f>SUM(G86:G88)</f>
        <v>0</v>
      </c>
    </row>
    <row r="90" spans="1:7" ht="2.25" hidden="1" customHeight="1" thickBot="1" x14ac:dyDescent="0.25">
      <c r="A90" s="155"/>
      <c r="B90" s="146" t="s">
        <v>54</v>
      </c>
      <c r="C90" s="147"/>
      <c r="D90" s="147"/>
      <c r="E90" s="147"/>
      <c r="F90" s="147"/>
      <c r="G90" s="148"/>
    </row>
    <row r="91" spans="1:7" ht="13.5" hidden="1" thickBot="1" x14ac:dyDescent="0.25">
      <c r="A91" s="155"/>
      <c r="B91" s="149" t="s">
        <v>44</v>
      </c>
      <c r="C91" s="17" t="s">
        <v>26</v>
      </c>
      <c r="D91" s="6"/>
      <c r="E91" s="6">
        <f t="shared" si="5"/>
        <v>0</v>
      </c>
      <c r="F91" s="13"/>
      <c r="G91" s="14"/>
    </row>
    <row r="92" spans="1:7" ht="13.5" hidden="1" thickBot="1" x14ac:dyDescent="0.25">
      <c r="A92" s="155"/>
      <c r="B92" s="150"/>
      <c r="C92" s="18" t="s">
        <v>18</v>
      </c>
      <c r="D92" s="21">
        <f>D91</f>
        <v>0</v>
      </c>
      <c r="E92" s="19">
        <f t="shared" si="5"/>
        <v>0</v>
      </c>
      <c r="F92" s="21">
        <f>F91</f>
        <v>0</v>
      </c>
      <c r="G92" s="20">
        <f>G91</f>
        <v>0</v>
      </c>
    </row>
    <row r="93" spans="1:7" ht="13.5" thickBot="1" x14ac:dyDescent="0.25">
      <c r="A93" s="153" t="s">
        <v>2</v>
      </c>
      <c r="B93" s="154"/>
      <c r="C93" s="154"/>
      <c r="D93" s="24">
        <f>D89+D92</f>
        <v>19.899999999999999</v>
      </c>
      <c r="E93" s="24">
        <f t="shared" si="5"/>
        <v>19.899999999999999</v>
      </c>
      <c r="F93" s="24">
        <f>F89+F92</f>
        <v>9.6999999999999993</v>
      </c>
      <c r="G93" s="25">
        <f>G89+G92</f>
        <v>0</v>
      </c>
    </row>
    <row r="94" spans="1:7" ht="12.75" customHeight="1" x14ac:dyDescent="0.2">
      <c r="A94" s="155" t="s">
        <v>66</v>
      </c>
      <c r="B94" s="156" t="s">
        <v>7</v>
      </c>
      <c r="C94" s="157"/>
      <c r="D94" s="157"/>
      <c r="E94" s="157"/>
      <c r="F94" s="157"/>
      <c r="G94" s="158"/>
    </row>
    <row r="95" spans="1:7" x14ac:dyDescent="0.2">
      <c r="A95" s="155"/>
      <c r="B95" s="151" t="s">
        <v>41</v>
      </c>
      <c r="C95" s="59" t="s">
        <v>15</v>
      </c>
      <c r="D95" s="38">
        <v>9</v>
      </c>
      <c r="E95" s="38">
        <f t="shared" si="5"/>
        <v>9</v>
      </c>
      <c r="F95" s="38"/>
      <c r="G95" s="39"/>
    </row>
    <row r="96" spans="1:7" x14ac:dyDescent="0.2">
      <c r="A96" s="155"/>
      <c r="B96" s="152"/>
      <c r="C96" s="43" t="s">
        <v>16</v>
      </c>
      <c r="D96" s="38">
        <v>10.4</v>
      </c>
      <c r="E96" s="38">
        <f t="shared" si="5"/>
        <v>10.4</v>
      </c>
      <c r="F96" s="38">
        <v>9.8000000000000007</v>
      </c>
      <c r="G96" s="39"/>
    </row>
    <row r="97" spans="1:7" ht="0.75" hidden="1" customHeight="1" x14ac:dyDescent="0.2">
      <c r="A97" s="155"/>
      <c r="B97" s="60"/>
      <c r="C97" s="59"/>
      <c r="D97" s="38"/>
      <c r="E97" s="38">
        <f t="shared" si="5"/>
        <v>0</v>
      </c>
      <c r="F97" s="38"/>
      <c r="G97" s="39"/>
    </row>
    <row r="98" spans="1:7" ht="11.25" customHeight="1" thickBot="1" x14ac:dyDescent="0.25">
      <c r="A98" s="155"/>
      <c r="B98" s="43"/>
      <c r="C98" s="57" t="s">
        <v>18</v>
      </c>
      <c r="D98" s="50">
        <f>SUM(D95:D97)</f>
        <v>19.399999999999999</v>
      </c>
      <c r="E98" s="50">
        <f t="shared" si="5"/>
        <v>19.399999999999999</v>
      </c>
      <c r="F98" s="50">
        <f>SUM(F95:F97)</f>
        <v>9.8000000000000007</v>
      </c>
      <c r="G98" s="51">
        <f>SUM(G95:G97)</f>
        <v>0</v>
      </c>
    </row>
    <row r="99" spans="1:7" ht="0.75" hidden="1" customHeight="1" thickBot="1" x14ac:dyDescent="0.25">
      <c r="A99" s="155"/>
      <c r="B99" s="146" t="s">
        <v>54</v>
      </c>
      <c r="C99" s="147"/>
      <c r="D99" s="147"/>
      <c r="E99" s="147"/>
      <c r="F99" s="147"/>
      <c r="G99" s="148"/>
    </row>
    <row r="100" spans="1:7" ht="13.5" hidden="1" thickBot="1" x14ac:dyDescent="0.25">
      <c r="A100" s="155"/>
      <c r="B100" s="149" t="s">
        <v>44</v>
      </c>
      <c r="C100" s="17" t="s">
        <v>26</v>
      </c>
      <c r="D100" s="13"/>
      <c r="E100" s="13">
        <f t="shared" si="5"/>
        <v>0</v>
      </c>
      <c r="F100" s="13"/>
      <c r="G100" s="14"/>
    </row>
    <row r="101" spans="1:7" ht="1.5" hidden="1" customHeight="1" thickBot="1" x14ac:dyDescent="0.25">
      <c r="A101" s="155"/>
      <c r="B101" s="150"/>
      <c r="C101" s="18" t="s">
        <v>18</v>
      </c>
      <c r="D101" s="21">
        <f>D100</f>
        <v>0</v>
      </c>
      <c r="E101" s="21">
        <f t="shared" si="5"/>
        <v>0</v>
      </c>
      <c r="F101" s="21">
        <f>F100</f>
        <v>0</v>
      </c>
      <c r="G101" s="20">
        <f>G100</f>
        <v>0</v>
      </c>
    </row>
    <row r="102" spans="1:7" ht="13.5" thickBot="1" x14ac:dyDescent="0.25">
      <c r="A102" s="153" t="s">
        <v>2</v>
      </c>
      <c r="B102" s="154"/>
      <c r="C102" s="154"/>
      <c r="D102" s="11">
        <f>D98+D101</f>
        <v>19.399999999999999</v>
      </c>
      <c r="E102" s="11">
        <f t="shared" si="5"/>
        <v>19.399999999999999</v>
      </c>
      <c r="F102" s="11">
        <f>F98+F101</f>
        <v>9.8000000000000007</v>
      </c>
      <c r="G102" s="12">
        <f>G98+G101</f>
        <v>0</v>
      </c>
    </row>
    <row r="103" spans="1:7" ht="12.75" customHeight="1" x14ac:dyDescent="0.2">
      <c r="A103" s="155" t="s">
        <v>67</v>
      </c>
      <c r="B103" s="156" t="s">
        <v>7</v>
      </c>
      <c r="C103" s="157"/>
      <c r="D103" s="157"/>
      <c r="E103" s="157"/>
      <c r="F103" s="157"/>
      <c r="G103" s="158"/>
    </row>
    <row r="104" spans="1:7" x14ac:dyDescent="0.2">
      <c r="A104" s="155"/>
      <c r="B104" s="151" t="s">
        <v>41</v>
      </c>
      <c r="C104" s="59" t="s">
        <v>15</v>
      </c>
      <c r="D104" s="43">
        <v>9</v>
      </c>
      <c r="E104" s="43">
        <f t="shared" si="5"/>
        <v>9</v>
      </c>
      <c r="F104" s="43"/>
      <c r="G104" s="44"/>
    </row>
    <row r="105" spans="1:7" x14ac:dyDescent="0.2">
      <c r="A105" s="155"/>
      <c r="B105" s="152"/>
      <c r="C105" s="43" t="s">
        <v>16</v>
      </c>
      <c r="D105" s="43">
        <v>10.9</v>
      </c>
      <c r="E105" s="43">
        <f t="shared" si="5"/>
        <v>10.9</v>
      </c>
      <c r="F105" s="43">
        <v>9.6999999999999993</v>
      </c>
      <c r="G105" s="44"/>
    </row>
    <row r="106" spans="1:7" hidden="1" x14ac:dyDescent="0.2">
      <c r="A106" s="155"/>
      <c r="B106" s="60"/>
      <c r="C106" s="59"/>
      <c r="D106" s="43"/>
      <c r="E106" s="43">
        <f t="shared" si="5"/>
        <v>0</v>
      </c>
      <c r="F106" s="43"/>
      <c r="G106" s="44"/>
    </row>
    <row r="107" spans="1:7" ht="13.5" thickBot="1" x14ac:dyDescent="0.25">
      <c r="A107" s="155"/>
      <c r="B107" s="43"/>
      <c r="C107" s="57" t="s">
        <v>18</v>
      </c>
      <c r="D107" s="57">
        <f>SUM(D104:D106)</f>
        <v>19.899999999999999</v>
      </c>
      <c r="E107" s="57">
        <f>D107-G107</f>
        <v>19.899999999999999</v>
      </c>
      <c r="F107" s="57">
        <f>SUM(F104:F106)</f>
        <v>9.6999999999999993</v>
      </c>
      <c r="G107" s="58">
        <f>SUM(G104:G106)</f>
        <v>0</v>
      </c>
    </row>
    <row r="108" spans="1:7" ht="13.5" hidden="1" thickBot="1" x14ac:dyDescent="0.25">
      <c r="A108" s="155"/>
      <c r="B108" s="146" t="s">
        <v>54</v>
      </c>
      <c r="C108" s="147"/>
      <c r="D108" s="147"/>
      <c r="E108" s="147"/>
      <c r="F108" s="147"/>
      <c r="G108" s="148"/>
    </row>
    <row r="109" spans="1:7" ht="13.5" hidden="1" thickBot="1" x14ac:dyDescent="0.25">
      <c r="A109" s="155"/>
      <c r="B109" s="149" t="s">
        <v>44</v>
      </c>
      <c r="C109" s="17" t="s">
        <v>26</v>
      </c>
      <c r="D109" s="13"/>
      <c r="E109" s="13">
        <f t="shared" si="5"/>
        <v>0</v>
      </c>
      <c r="F109" s="13"/>
      <c r="G109" s="14"/>
    </row>
    <row r="110" spans="1:7" ht="13.5" hidden="1" thickBot="1" x14ac:dyDescent="0.25">
      <c r="A110" s="155"/>
      <c r="B110" s="150"/>
      <c r="C110" s="18" t="s">
        <v>18</v>
      </c>
      <c r="D110" s="21">
        <f>D109</f>
        <v>0</v>
      </c>
      <c r="E110" s="21">
        <f>D110-G110</f>
        <v>0</v>
      </c>
      <c r="F110" s="21">
        <f>F109</f>
        <v>0</v>
      </c>
      <c r="G110" s="20">
        <f>G109</f>
        <v>0</v>
      </c>
    </row>
    <row r="111" spans="1:7" ht="13.5" thickBot="1" x14ac:dyDescent="0.25">
      <c r="A111" s="153" t="s">
        <v>2</v>
      </c>
      <c r="B111" s="154"/>
      <c r="C111" s="154"/>
      <c r="D111" s="11">
        <f>D107+D110</f>
        <v>19.899999999999999</v>
      </c>
      <c r="E111" s="11">
        <f>D111-G111</f>
        <v>19.899999999999999</v>
      </c>
      <c r="F111" s="11">
        <f>F107+F110</f>
        <v>9.6999999999999993</v>
      </c>
      <c r="G111" s="12">
        <f>G107+G110</f>
        <v>0</v>
      </c>
    </row>
    <row r="112" spans="1:7" ht="12.75" customHeight="1" x14ac:dyDescent="0.2">
      <c r="A112" s="155" t="s">
        <v>68</v>
      </c>
      <c r="B112" s="156" t="s">
        <v>7</v>
      </c>
      <c r="C112" s="157"/>
      <c r="D112" s="193"/>
      <c r="E112" s="193"/>
      <c r="F112" s="193"/>
      <c r="G112" s="194"/>
    </row>
    <row r="113" spans="1:7" x14ac:dyDescent="0.2">
      <c r="A113" s="155"/>
      <c r="B113" s="151" t="s">
        <v>41</v>
      </c>
      <c r="C113" s="59" t="s">
        <v>15</v>
      </c>
      <c r="D113" s="43">
        <v>5.5</v>
      </c>
      <c r="E113" s="43">
        <f t="shared" si="5"/>
        <v>5.5</v>
      </c>
      <c r="F113" s="43"/>
      <c r="G113" s="44"/>
    </row>
    <row r="114" spans="1:7" x14ac:dyDescent="0.2">
      <c r="A114" s="155"/>
      <c r="B114" s="152"/>
      <c r="C114" s="43" t="s">
        <v>16</v>
      </c>
      <c r="D114" s="43">
        <v>5.7</v>
      </c>
      <c r="E114" s="43">
        <f t="shared" si="5"/>
        <v>5.7</v>
      </c>
      <c r="F114" s="43">
        <v>4.7</v>
      </c>
      <c r="G114" s="44"/>
    </row>
    <row r="115" spans="1:7" ht="0.75" hidden="1" customHeight="1" x14ac:dyDescent="0.2">
      <c r="A115" s="155"/>
      <c r="B115" s="60"/>
      <c r="C115" s="59"/>
      <c r="D115" s="43"/>
      <c r="E115" s="43">
        <f t="shared" si="5"/>
        <v>0</v>
      </c>
      <c r="F115" s="43"/>
      <c r="G115" s="44"/>
    </row>
    <row r="116" spans="1:7" ht="13.5" thickBot="1" x14ac:dyDescent="0.25">
      <c r="A116" s="155"/>
      <c r="B116" s="61"/>
      <c r="C116" s="57" t="s">
        <v>18</v>
      </c>
      <c r="D116" s="57">
        <f>SUM(D113:D115)</f>
        <v>11.2</v>
      </c>
      <c r="E116" s="57">
        <f t="shared" si="5"/>
        <v>11.2</v>
      </c>
      <c r="F116" s="57">
        <f>SUM(F113:F115)</f>
        <v>4.7</v>
      </c>
      <c r="G116" s="58">
        <f>SUM(G113:G115)</f>
        <v>0</v>
      </c>
    </row>
    <row r="117" spans="1:7" ht="13.5" hidden="1" thickBot="1" x14ac:dyDescent="0.25">
      <c r="A117" s="155"/>
      <c r="B117" s="146" t="s">
        <v>54</v>
      </c>
      <c r="C117" s="147"/>
      <c r="D117" s="147"/>
      <c r="E117" s="147"/>
      <c r="F117" s="147"/>
      <c r="G117" s="148"/>
    </row>
    <row r="118" spans="1:7" ht="13.5" hidden="1" thickBot="1" x14ac:dyDescent="0.25">
      <c r="A118" s="155"/>
      <c r="B118" s="149" t="s">
        <v>44</v>
      </c>
      <c r="C118" s="17" t="s">
        <v>26</v>
      </c>
      <c r="D118" s="13"/>
      <c r="E118" s="13">
        <f t="shared" si="5"/>
        <v>0</v>
      </c>
      <c r="F118" s="13"/>
      <c r="G118" s="14"/>
    </row>
    <row r="119" spans="1:7" ht="13.5" hidden="1" thickBot="1" x14ac:dyDescent="0.25">
      <c r="A119" s="155"/>
      <c r="B119" s="150"/>
      <c r="C119" s="18" t="s">
        <v>18</v>
      </c>
      <c r="D119" s="21">
        <f>D118</f>
        <v>0</v>
      </c>
      <c r="E119" s="21">
        <f t="shared" si="5"/>
        <v>0</v>
      </c>
      <c r="F119" s="21">
        <f>F118</f>
        <v>0</v>
      </c>
      <c r="G119" s="20">
        <f>G118</f>
        <v>0</v>
      </c>
    </row>
    <row r="120" spans="1:7" ht="16.5" customHeight="1" thickBot="1" x14ac:dyDescent="0.25">
      <c r="A120" s="153" t="s">
        <v>2</v>
      </c>
      <c r="B120" s="154"/>
      <c r="C120" s="154"/>
      <c r="D120" s="24">
        <f>D116+D119</f>
        <v>11.2</v>
      </c>
      <c r="E120" s="24">
        <f t="shared" si="5"/>
        <v>11.2</v>
      </c>
      <c r="F120" s="24">
        <f>F116+F119</f>
        <v>4.7</v>
      </c>
      <c r="G120" s="25">
        <f>G116+G119</f>
        <v>0</v>
      </c>
    </row>
    <row r="121" spans="1:7" ht="12.75" customHeight="1" x14ac:dyDescent="0.2">
      <c r="A121" s="155" t="s">
        <v>69</v>
      </c>
      <c r="B121" s="156" t="s">
        <v>7</v>
      </c>
      <c r="C121" s="157"/>
      <c r="D121" s="193"/>
      <c r="E121" s="193"/>
      <c r="F121" s="193"/>
      <c r="G121" s="194"/>
    </row>
    <row r="122" spans="1:7" x14ac:dyDescent="0.2">
      <c r="A122" s="155"/>
      <c r="B122" s="151" t="s">
        <v>41</v>
      </c>
      <c r="C122" s="59" t="s">
        <v>15</v>
      </c>
      <c r="D122" s="43">
        <v>5.3</v>
      </c>
      <c r="E122" s="43">
        <f t="shared" si="5"/>
        <v>5.3</v>
      </c>
      <c r="F122" s="43"/>
      <c r="G122" s="44"/>
    </row>
    <row r="123" spans="1:7" x14ac:dyDescent="0.2">
      <c r="A123" s="155"/>
      <c r="B123" s="152"/>
      <c r="C123" s="43" t="s">
        <v>16</v>
      </c>
      <c r="D123" s="43">
        <v>10.4</v>
      </c>
      <c r="E123" s="43">
        <f t="shared" si="5"/>
        <v>10.4</v>
      </c>
      <c r="F123" s="43">
        <v>9.5</v>
      </c>
      <c r="G123" s="44"/>
    </row>
    <row r="124" spans="1:7" hidden="1" x14ac:dyDescent="0.2">
      <c r="A124" s="155"/>
      <c r="B124" s="60"/>
      <c r="C124" s="59"/>
      <c r="D124" s="43"/>
      <c r="E124" s="43">
        <f t="shared" si="5"/>
        <v>0</v>
      </c>
      <c r="F124" s="43"/>
      <c r="G124" s="44"/>
    </row>
    <row r="125" spans="1:7" ht="12.75" customHeight="1" thickBot="1" x14ac:dyDescent="0.25">
      <c r="A125" s="155"/>
      <c r="B125" s="43"/>
      <c r="C125" s="57" t="s">
        <v>18</v>
      </c>
      <c r="D125" s="57">
        <f>SUM(D122:D124)</f>
        <v>15.7</v>
      </c>
      <c r="E125" s="57">
        <f>D125-G125</f>
        <v>15.7</v>
      </c>
      <c r="F125" s="57">
        <f>SUM(F122:F124)</f>
        <v>9.5</v>
      </c>
      <c r="G125" s="58">
        <f>SUM(G122:G124)</f>
        <v>0</v>
      </c>
    </row>
    <row r="126" spans="1:7" ht="1.5" hidden="1" customHeight="1" thickBot="1" x14ac:dyDescent="0.25">
      <c r="A126" s="155"/>
      <c r="B126" s="146" t="s">
        <v>54</v>
      </c>
      <c r="C126" s="147"/>
      <c r="D126" s="147"/>
      <c r="E126" s="147"/>
      <c r="F126" s="147"/>
      <c r="G126" s="148"/>
    </row>
    <row r="127" spans="1:7" ht="13.5" hidden="1" thickBot="1" x14ac:dyDescent="0.25">
      <c r="A127" s="155"/>
      <c r="B127" s="149" t="s">
        <v>44</v>
      </c>
      <c r="C127" s="17" t="s">
        <v>26</v>
      </c>
      <c r="D127" s="13"/>
      <c r="E127" s="13">
        <f t="shared" si="5"/>
        <v>0</v>
      </c>
      <c r="F127" s="13"/>
      <c r="G127" s="14"/>
    </row>
    <row r="128" spans="1:7" ht="13.5" hidden="1" thickBot="1" x14ac:dyDescent="0.25">
      <c r="A128" s="155"/>
      <c r="B128" s="150"/>
      <c r="C128" s="18" t="s">
        <v>18</v>
      </c>
      <c r="D128" s="21">
        <f>D127</f>
        <v>0</v>
      </c>
      <c r="E128" s="21">
        <f t="shared" si="5"/>
        <v>0</v>
      </c>
      <c r="F128" s="21">
        <f>F127</f>
        <v>0</v>
      </c>
      <c r="G128" s="20">
        <f>G127</f>
        <v>0</v>
      </c>
    </row>
    <row r="129" spans="1:7" ht="13.5" thickBot="1" x14ac:dyDescent="0.25">
      <c r="A129" s="153" t="s">
        <v>2</v>
      </c>
      <c r="B129" s="154"/>
      <c r="C129" s="154"/>
      <c r="D129" s="24">
        <f>D125+D128</f>
        <v>15.7</v>
      </c>
      <c r="E129" s="24">
        <f t="shared" si="5"/>
        <v>15.7</v>
      </c>
      <c r="F129" s="24">
        <f>F125+F128</f>
        <v>9.5</v>
      </c>
      <c r="G129" s="25">
        <f>G125+G128</f>
        <v>0</v>
      </c>
    </row>
    <row r="130" spans="1:7" ht="12.75" customHeight="1" x14ac:dyDescent="0.2">
      <c r="A130" s="155" t="s">
        <v>70</v>
      </c>
      <c r="B130" s="156" t="s">
        <v>7</v>
      </c>
      <c r="C130" s="157"/>
      <c r="D130" s="193"/>
      <c r="E130" s="193"/>
      <c r="F130" s="193"/>
      <c r="G130" s="194"/>
    </row>
    <row r="131" spans="1:7" x14ac:dyDescent="0.2">
      <c r="A131" s="155"/>
      <c r="B131" s="151" t="s">
        <v>41</v>
      </c>
      <c r="C131" s="59" t="s">
        <v>15</v>
      </c>
      <c r="D131" s="43">
        <v>5</v>
      </c>
      <c r="E131" s="43">
        <f t="shared" si="5"/>
        <v>5</v>
      </c>
      <c r="F131" s="43"/>
      <c r="G131" s="44"/>
    </row>
    <row r="132" spans="1:7" x14ac:dyDescent="0.2">
      <c r="A132" s="155"/>
      <c r="B132" s="152"/>
      <c r="C132" s="43" t="s">
        <v>16</v>
      </c>
      <c r="D132" s="43">
        <v>6.4</v>
      </c>
      <c r="E132" s="43">
        <f t="shared" si="5"/>
        <v>6.4</v>
      </c>
      <c r="F132" s="43">
        <v>4.8</v>
      </c>
      <c r="G132" s="44"/>
    </row>
    <row r="133" spans="1:7" hidden="1" x14ac:dyDescent="0.2">
      <c r="A133" s="155"/>
      <c r="B133" s="23"/>
      <c r="C133" s="22"/>
      <c r="D133" s="13"/>
      <c r="E133" s="13">
        <f t="shared" si="5"/>
        <v>0</v>
      </c>
      <c r="F133" s="13"/>
      <c r="G133" s="14"/>
    </row>
    <row r="134" spans="1:7" ht="12.75" customHeight="1" thickBot="1" x14ac:dyDescent="0.25">
      <c r="A134" s="155"/>
      <c r="B134" s="13"/>
      <c r="C134" s="15" t="s">
        <v>18</v>
      </c>
      <c r="D134" s="15">
        <f>SUM(D131:D133)</f>
        <v>11.4</v>
      </c>
      <c r="E134" s="15">
        <f>D134-G134</f>
        <v>11.4</v>
      </c>
      <c r="F134" s="15">
        <f>SUM(F131:F133)</f>
        <v>4.8</v>
      </c>
      <c r="G134" s="16">
        <f>SUM(G131:G133)</f>
        <v>0</v>
      </c>
    </row>
    <row r="135" spans="1:7" ht="1.5" hidden="1" customHeight="1" thickBot="1" x14ac:dyDescent="0.25">
      <c r="A135" s="155"/>
      <c r="B135" s="146" t="s">
        <v>54</v>
      </c>
      <c r="C135" s="147"/>
      <c r="D135" s="147"/>
      <c r="E135" s="147"/>
      <c r="F135" s="147"/>
      <c r="G135" s="148"/>
    </row>
    <row r="136" spans="1:7" ht="13.5" hidden="1" thickBot="1" x14ac:dyDescent="0.25">
      <c r="A136" s="155"/>
      <c r="B136" s="149" t="s">
        <v>44</v>
      </c>
      <c r="C136" s="17" t="s">
        <v>26</v>
      </c>
      <c r="D136" s="13"/>
      <c r="E136" s="13">
        <f t="shared" si="5"/>
        <v>0</v>
      </c>
      <c r="F136" s="13"/>
      <c r="G136" s="14"/>
    </row>
    <row r="137" spans="1:7" ht="13.5" hidden="1" thickBot="1" x14ac:dyDescent="0.25">
      <c r="A137" s="155"/>
      <c r="B137" s="150"/>
      <c r="C137" s="18" t="s">
        <v>18</v>
      </c>
      <c r="D137" s="21">
        <f>D136</f>
        <v>0</v>
      </c>
      <c r="E137" s="21">
        <f t="shared" si="5"/>
        <v>0</v>
      </c>
      <c r="F137" s="21">
        <f>F136</f>
        <v>0</v>
      </c>
      <c r="G137" s="20">
        <f>G136</f>
        <v>0</v>
      </c>
    </row>
    <row r="138" spans="1:7" ht="13.5" thickBot="1" x14ac:dyDescent="0.25">
      <c r="A138" s="153" t="s">
        <v>2</v>
      </c>
      <c r="B138" s="154"/>
      <c r="C138" s="154"/>
      <c r="D138" s="11">
        <f>D134+D137</f>
        <v>11.4</v>
      </c>
      <c r="E138" s="11">
        <f t="shared" si="5"/>
        <v>11.4</v>
      </c>
      <c r="F138" s="11">
        <f>F134+F137</f>
        <v>4.8</v>
      </c>
      <c r="G138" s="12">
        <f>G134+G137</f>
        <v>0</v>
      </c>
    </row>
    <row r="139" spans="1:7" ht="12.75" customHeight="1" x14ac:dyDescent="0.2">
      <c r="A139" s="155" t="s">
        <v>71</v>
      </c>
      <c r="B139" s="156" t="s">
        <v>7</v>
      </c>
      <c r="C139" s="157"/>
      <c r="D139" s="193"/>
      <c r="E139" s="193"/>
      <c r="F139" s="193"/>
      <c r="G139" s="194"/>
    </row>
    <row r="140" spans="1:7" x14ac:dyDescent="0.2">
      <c r="A140" s="155"/>
      <c r="B140" s="151" t="s">
        <v>41</v>
      </c>
      <c r="C140" s="59" t="s">
        <v>15</v>
      </c>
      <c r="D140" s="43">
        <v>3</v>
      </c>
      <c r="E140" s="43">
        <f t="shared" si="5"/>
        <v>3</v>
      </c>
      <c r="F140" s="43"/>
      <c r="G140" s="44"/>
    </row>
    <row r="141" spans="1:7" x14ac:dyDescent="0.2">
      <c r="A141" s="155"/>
      <c r="B141" s="152"/>
      <c r="C141" s="43" t="s">
        <v>16</v>
      </c>
      <c r="D141" s="43">
        <v>5.7</v>
      </c>
      <c r="E141" s="43">
        <f t="shared" si="5"/>
        <v>5.7</v>
      </c>
      <c r="F141" s="43">
        <v>4</v>
      </c>
      <c r="G141" s="44"/>
    </row>
    <row r="142" spans="1:7" hidden="1" x14ac:dyDescent="0.2">
      <c r="A142" s="155"/>
      <c r="B142" s="60"/>
      <c r="C142" s="59"/>
      <c r="D142" s="43"/>
      <c r="E142" s="43">
        <f t="shared" si="5"/>
        <v>0</v>
      </c>
      <c r="F142" s="43"/>
      <c r="G142" s="44"/>
    </row>
    <row r="143" spans="1:7" x14ac:dyDescent="0.2">
      <c r="A143" s="155"/>
      <c r="B143" s="43"/>
      <c r="C143" s="57" t="s">
        <v>18</v>
      </c>
      <c r="D143" s="57">
        <f>SUM(D140:D142)</f>
        <v>8.6999999999999993</v>
      </c>
      <c r="E143" s="57">
        <f>D143-G143</f>
        <v>8.6999999999999993</v>
      </c>
      <c r="F143" s="57">
        <f>SUM(F140:F142)</f>
        <v>4</v>
      </c>
      <c r="G143" s="58">
        <f>SUM(G140:G142)</f>
        <v>0</v>
      </c>
    </row>
    <row r="144" spans="1:7" ht="0.75" customHeight="1" thickBot="1" x14ac:dyDescent="0.25">
      <c r="A144" s="155"/>
      <c r="B144" s="146" t="s">
        <v>54</v>
      </c>
      <c r="C144" s="147"/>
      <c r="D144" s="147"/>
      <c r="E144" s="147"/>
      <c r="F144" s="147"/>
      <c r="G144" s="148"/>
    </row>
    <row r="145" spans="1:7" ht="13.5" hidden="1" thickBot="1" x14ac:dyDescent="0.25">
      <c r="A145" s="155"/>
      <c r="B145" s="149" t="s">
        <v>44</v>
      </c>
      <c r="C145" s="17" t="s">
        <v>26</v>
      </c>
      <c r="D145" s="13"/>
      <c r="E145" s="13">
        <f t="shared" si="5"/>
        <v>0</v>
      </c>
      <c r="F145" s="13"/>
      <c r="G145" s="14"/>
    </row>
    <row r="146" spans="1:7" ht="13.5" hidden="1" thickBot="1" x14ac:dyDescent="0.25">
      <c r="A146" s="155"/>
      <c r="B146" s="150"/>
      <c r="C146" s="18" t="s">
        <v>18</v>
      </c>
      <c r="D146" s="21">
        <f>D145</f>
        <v>0</v>
      </c>
      <c r="E146" s="21">
        <f t="shared" si="5"/>
        <v>0</v>
      </c>
      <c r="F146" s="21">
        <f>F145</f>
        <v>0</v>
      </c>
      <c r="G146" s="20">
        <f>G145</f>
        <v>0</v>
      </c>
    </row>
    <row r="147" spans="1:7" ht="13.5" thickBot="1" x14ac:dyDescent="0.25">
      <c r="A147" s="153" t="s">
        <v>2</v>
      </c>
      <c r="B147" s="154"/>
      <c r="C147" s="154"/>
      <c r="D147" s="24">
        <f>D143+D146</f>
        <v>8.6999999999999993</v>
      </c>
      <c r="E147" s="24">
        <f>D147-G147</f>
        <v>8.6999999999999993</v>
      </c>
      <c r="F147" s="24">
        <f>F143+F146</f>
        <v>4</v>
      </c>
      <c r="G147" s="25">
        <f>G143+G146</f>
        <v>0</v>
      </c>
    </row>
    <row r="148" spans="1:7" ht="12.75" customHeight="1" x14ac:dyDescent="0.2">
      <c r="A148" s="155" t="s">
        <v>72</v>
      </c>
      <c r="B148" s="156" t="s">
        <v>7</v>
      </c>
      <c r="C148" s="157"/>
      <c r="D148" s="193"/>
      <c r="E148" s="193"/>
      <c r="F148" s="193"/>
      <c r="G148" s="194"/>
    </row>
    <row r="149" spans="1:7" x14ac:dyDescent="0.2">
      <c r="A149" s="155"/>
      <c r="B149" s="151" t="s">
        <v>41</v>
      </c>
      <c r="C149" s="59" t="s">
        <v>15</v>
      </c>
      <c r="D149" s="38">
        <v>3</v>
      </c>
      <c r="E149" s="38">
        <f t="shared" ref="E149:E183" si="6">D149-G149</f>
        <v>3</v>
      </c>
      <c r="F149" s="38"/>
      <c r="G149" s="39"/>
    </row>
    <row r="150" spans="1:7" x14ac:dyDescent="0.2">
      <c r="A150" s="155"/>
      <c r="B150" s="152"/>
      <c r="C150" s="43" t="s">
        <v>16</v>
      </c>
      <c r="D150" s="38">
        <v>5.4</v>
      </c>
      <c r="E150" s="38">
        <f t="shared" si="6"/>
        <v>5.4</v>
      </c>
      <c r="F150" s="38">
        <v>4</v>
      </c>
      <c r="G150" s="39"/>
    </row>
    <row r="151" spans="1:7" ht="0.75" hidden="1" customHeight="1" x14ac:dyDescent="0.2">
      <c r="A151" s="155"/>
      <c r="B151" s="60"/>
      <c r="C151" s="59"/>
      <c r="D151" s="38"/>
      <c r="E151" s="38">
        <f t="shared" si="6"/>
        <v>0</v>
      </c>
      <c r="F151" s="38"/>
      <c r="G151" s="39"/>
    </row>
    <row r="152" spans="1:7" x14ac:dyDescent="0.2">
      <c r="A152" s="155"/>
      <c r="B152" s="43"/>
      <c r="C152" s="57" t="s">
        <v>18</v>
      </c>
      <c r="D152" s="50">
        <f>SUM(D149:D151)</f>
        <v>8.4</v>
      </c>
      <c r="E152" s="50">
        <f t="shared" si="6"/>
        <v>8.4</v>
      </c>
      <c r="F152" s="50">
        <f>SUM(F149:F151)</f>
        <v>4</v>
      </c>
      <c r="G152" s="51">
        <f>SUM(G149:G151)</f>
        <v>0</v>
      </c>
    </row>
    <row r="153" spans="1:7" ht="0.75" customHeight="1" thickBot="1" x14ac:dyDescent="0.25">
      <c r="A153" s="155"/>
      <c r="B153" s="146" t="s">
        <v>54</v>
      </c>
      <c r="C153" s="147"/>
      <c r="D153" s="147"/>
      <c r="E153" s="147"/>
      <c r="F153" s="147"/>
      <c r="G153" s="148"/>
    </row>
    <row r="154" spans="1:7" ht="13.5" hidden="1" thickBot="1" x14ac:dyDescent="0.25">
      <c r="A154" s="155"/>
      <c r="B154" s="149" t="s">
        <v>44</v>
      </c>
      <c r="C154" s="17" t="s">
        <v>26</v>
      </c>
      <c r="D154" s="13"/>
      <c r="E154" s="13">
        <f t="shared" si="6"/>
        <v>0</v>
      </c>
      <c r="F154" s="13"/>
      <c r="G154" s="14"/>
    </row>
    <row r="155" spans="1:7" ht="13.5" hidden="1" thickBot="1" x14ac:dyDescent="0.25">
      <c r="A155" s="155"/>
      <c r="B155" s="150"/>
      <c r="C155" s="18" t="s">
        <v>18</v>
      </c>
      <c r="D155" s="21">
        <f>D154</f>
        <v>0</v>
      </c>
      <c r="E155" s="21">
        <f t="shared" si="6"/>
        <v>0</v>
      </c>
      <c r="F155" s="21">
        <f>F154</f>
        <v>0</v>
      </c>
      <c r="G155" s="20">
        <f>G154</f>
        <v>0</v>
      </c>
    </row>
    <row r="156" spans="1:7" ht="13.5" thickBot="1" x14ac:dyDescent="0.25">
      <c r="A156" s="153" t="s">
        <v>2</v>
      </c>
      <c r="B156" s="154"/>
      <c r="C156" s="154"/>
      <c r="D156" s="11">
        <f>D152+D155</f>
        <v>8.4</v>
      </c>
      <c r="E156" s="11">
        <f t="shared" si="6"/>
        <v>8.4</v>
      </c>
      <c r="F156" s="11">
        <f>F152+F155</f>
        <v>4</v>
      </c>
      <c r="G156" s="12">
        <f>G152+G155</f>
        <v>0</v>
      </c>
    </row>
    <row r="157" spans="1:7" x14ac:dyDescent="0.2">
      <c r="A157" s="198" t="s">
        <v>33</v>
      </c>
      <c r="B157" s="200" t="s">
        <v>7</v>
      </c>
      <c r="C157" s="200"/>
      <c r="D157" s="200"/>
      <c r="E157" s="200"/>
      <c r="F157" s="200"/>
      <c r="G157" s="201"/>
    </row>
    <row r="158" spans="1:7" x14ac:dyDescent="0.2">
      <c r="A158" s="199"/>
      <c r="B158" s="151" t="s">
        <v>45</v>
      </c>
      <c r="C158" s="45" t="s">
        <v>24</v>
      </c>
      <c r="D158" s="38">
        <v>666.1</v>
      </c>
      <c r="E158" s="38">
        <f t="shared" si="6"/>
        <v>666.1</v>
      </c>
      <c r="F158" s="38">
        <v>608.6</v>
      </c>
      <c r="G158" s="39"/>
    </row>
    <row r="159" spans="1:7" ht="13.5" customHeight="1" thickBot="1" x14ac:dyDescent="0.25">
      <c r="A159" s="199"/>
      <c r="B159" s="176"/>
      <c r="C159" s="46" t="s">
        <v>18</v>
      </c>
      <c r="D159" s="53">
        <f>D158</f>
        <v>666.1</v>
      </c>
      <c r="E159" s="53">
        <f t="shared" si="6"/>
        <v>666.1</v>
      </c>
      <c r="F159" s="53">
        <f>F158</f>
        <v>608.6</v>
      </c>
      <c r="G159" s="54">
        <f>G158</f>
        <v>0</v>
      </c>
    </row>
    <row r="160" spans="1:7" ht="13.5" customHeight="1" thickBot="1" x14ac:dyDescent="0.25">
      <c r="A160" s="153" t="s">
        <v>18</v>
      </c>
      <c r="B160" s="154"/>
      <c r="C160" s="154"/>
      <c r="D160" s="11">
        <f>D159</f>
        <v>666.1</v>
      </c>
      <c r="E160" s="11">
        <f t="shared" si="6"/>
        <v>666.1</v>
      </c>
      <c r="F160" s="11">
        <f>F159</f>
        <v>608.6</v>
      </c>
      <c r="G160" s="12">
        <f>G159</f>
        <v>0</v>
      </c>
    </row>
    <row r="161" spans="1:7" ht="14.25" customHeight="1" x14ac:dyDescent="0.2">
      <c r="A161" s="198" t="s">
        <v>35</v>
      </c>
      <c r="B161" s="200" t="s">
        <v>97</v>
      </c>
      <c r="C161" s="200"/>
      <c r="D161" s="200"/>
      <c r="E161" s="200"/>
      <c r="F161" s="200"/>
      <c r="G161" s="201"/>
    </row>
    <row r="162" spans="1:7" ht="28.5" customHeight="1" x14ac:dyDescent="0.2">
      <c r="A162" s="199"/>
      <c r="B162" s="202" t="s">
        <v>41</v>
      </c>
      <c r="C162" s="121" t="s">
        <v>99</v>
      </c>
      <c r="D162" s="122">
        <v>26.7</v>
      </c>
      <c r="E162" s="122">
        <v>26.7</v>
      </c>
      <c r="F162" s="122"/>
      <c r="G162" s="123"/>
    </row>
    <row r="163" spans="1:7" ht="15.75" customHeight="1" thickBot="1" x14ac:dyDescent="0.25">
      <c r="A163" s="243"/>
      <c r="B163" s="203"/>
      <c r="C163" s="124" t="s">
        <v>18</v>
      </c>
      <c r="D163" s="124">
        <f>D162</f>
        <v>26.7</v>
      </c>
      <c r="E163" s="124">
        <f>D163-G163</f>
        <v>26.7</v>
      </c>
      <c r="F163" s="124">
        <f>F162</f>
        <v>0</v>
      </c>
      <c r="G163" s="125">
        <f>G162</f>
        <v>0</v>
      </c>
    </row>
    <row r="164" spans="1:7" ht="12" customHeight="1" thickBot="1" x14ac:dyDescent="0.25">
      <c r="A164" s="153" t="s">
        <v>18</v>
      </c>
      <c r="B164" s="154"/>
      <c r="C164" s="154"/>
      <c r="D164" s="24">
        <f>D163</f>
        <v>26.7</v>
      </c>
      <c r="E164" s="24">
        <f>D164-G164</f>
        <v>26.7</v>
      </c>
      <c r="F164" s="24">
        <f>F163</f>
        <v>0</v>
      </c>
      <c r="G164" s="25">
        <f>G163</f>
        <v>0</v>
      </c>
    </row>
    <row r="165" spans="1:7" x14ac:dyDescent="0.2">
      <c r="A165" s="155" t="s">
        <v>73</v>
      </c>
      <c r="B165" s="200" t="s">
        <v>7</v>
      </c>
      <c r="C165" s="200"/>
      <c r="D165" s="200"/>
      <c r="E165" s="200"/>
      <c r="F165" s="200"/>
      <c r="G165" s="201"/>
    </row>
    <row r="166" spans="1:7" x14ac:dyDescent="0.2">
      <c r="A166" s="199"/>
      <c r="B166" s="204" t="s">
        <v>41</v>
      </c>
      <c r="C166" s="59" t="s">
        <v>15</v>
      </c>
      <c r="D166" s="43">
        <v>5.4</v>
      </c>
      <c r="E166" s="43">
        <f t="shared" si="6"/>
        <v>5.4</v>
      </c>
      <c r="F166" s="43"/>
      <c r="G166" s="44"/>
    </row>
    <row r="167" spans="1:7" x14ac:dyDescent="0.2">
      <c r="A167" s="199"/>
      <c r="B167" s="205"/>
      <c r="C167" s="57" t="s">
        <v>18</v>
      </c>
      <c r="D167" s="57">
        <f>D166</f>
        <v>5.4</v>
      </c>
      <c r="E167" s="57">
        <f t="shared" si="6"/>
        <v>5.4</v>
      </c>
      <c r="F167" s="57">
        <f>F166</f>
        <v>0</v>
      </c>
      <c r="G167" s="58">
        <f>G166</f>
        <v>0</v>
      </c>
    </row>
    <row r="168" spans="1:7" x14ac:dyDescent="0.2">
      <c r="A168" s="199"/>
      <c r="B168" s="167" t="s">
        <v>54</v>
      </c>
      <c r="C168" s="157"/>
      <c r="D168" s="157"/>
      <c r="E168" s="157"/>
      <c r="F168" s="157"/>
      <c r="G168" s="158"/>
    </row>
    <row r="169" spans="1:7" x14ac:dyDescent="0.2">
      <c r="A169" s="199"/>
      <c r="B169" s="151" t="s">
        <v>44</v>
      </c>
      <c r="C169" s="43" t="s">
        <v>25</v>
      </c>
      <c r="D169" s="43">
        <v>100.4</v>
      </c>
      <c r="E169" s="43">
        <f t="shared" si="6"/>
        <v>100.4</v>
      </c>
      <c r="F169" s="43">
        <v>90</v>
      </c>
      <c r="G169" s="44"/>
    </row>
    <row r="170" spans="1:7" x14ac:dyDescent="0.2">
      <c r="A170" s="199"/>
      <c r="B170" s="248"/>
      <c r="C170" s="62" t="s">
        <v>26</v>
      </c>
      <c r="D170" s="62">
        <v>327.3</v>
      </c>
      <c r="E170" s="43">
        <f t="shared" si="6"/>
        <v>327.3</v>
      </c>
      <c r="F170" s="62">
        <v>314.2</v>
      </c>
      <c r="G170" s="63"/>
    </row>
    <row r="171" spans="1:7" ht="13.5" thickBot="1" x14ac:dyDescent="0.25">
      <c r="A171" s="199"/>
      <c r="B171" s="176"/>
      <c r="C171" s="47" t="s">
        <v>18</v>
      </c>
      <c r="D171" s="47">
        <f>D169+D170</f>
        <v>427.70000000000005</v>
      </c>
      <c r="E171" s="47">
        <f t="shared" si="6"/>
        <v>427.70000000000005</v>
      </c>
      <c r="F171" s="47">
        <f>F169+F170</f>
        <v>404.2</v>
      </c>
      <c r="G171" s="48">
        <f>G169+G170</f>
        <v>0</v>
      </c>
    </row>
    <row r="172" spans="1:7" ht="13.5" thickBot="1" x14ac:dyDescent="0.25">
      <c r="A172" s="153" t="s">
        <v>2</v>
      </c>
      <c r="B172" s="154"/>
      <c r="C172" s="159"/>
      <c r="D172" s="24">
        <f>D167+D171</f>
        <v>433.1</v>
      </c>
      <c r="E172" s="24">
        <f t="shared" si="6"/>
        <v>433.1</v>
      </c>
      <c r="F172" s="24">
        <f>F167+F171</f>
        <v>404.2</v>
      </c>
      <c r="G172" s="25">
        <f>G167+G171</f>
        <v>0</v>
      </c>
    </row>
    <row r="173" spans="1:7" x14ac:dyDescent="0.2">
      <c r="A173" s="155" t="s">
        <v>34</v>
      </c>
      <c r="B173" s="200" t="s">
        <v>7</v>
      </c>
      <c r="C173" s="200"/>
      <c r="D173" s="200"/>
      <c r="E173" s="200"/>
      <c r="F173" s="200"/>
      <c r="G173" s="201"/>
    </row>
    <row r="174" spans="1:7" x14ac:dyDescent="0.2">
      <c r="A174" s="199"/>
      <c r="B174" s="204" t="s">
        <v>41</v>
      </c>
      <c r="C174" s="59" t="s">
        <v>15</v>
      </c>
      <c r="D174" s="43">
        <v>3.2</v>
      </c>
      <c r="E174" s="43">
        <f>D174-G174</f>
        <v>3.2</v>
      </c>
      <c r="F174" s="43"/>
      <c r="G174" s="44"/>
    </row>
    <row r="175" spans="1:7" x14ac:dyDescent="0.2">
      <c r="A175" s="199"/>
      <c r="B175" s="205"/>
      <c r="C175" s="57" t="s">
        <v>18</v>
      </c>
      <c r="D175" s="57">
        <f>D174</f>
        <v>3.2</v>
      </c>
      <c r="E175" s="57">
        <f>D175-G175</f>
        <v>3.2</v>
      </c>
      <c r="F175" s="57">
        <f>F174</f>
        <v>0</v>
      </c>
      <c r="G175" s="58">
        <f>G174</f>
        <v>0</v>
      </c>
    </row>
    <row r="176" spans="1:7" x14ac:dyDescent="0.2">
      <c r="A176" s="199"/>
      <c r="B176" s="167" t="s">
        <v>54</v>
      </c>
      <c r="C176" s="157"/>
      <c r="D176" s="157"/>
      <c r="E176" s="157"/>
      <c r="F176" s="157"/>
      <c r="G176" s="158"/>
    </row>
    <row r="177" spans="1:7" x14ac:dyDescent="0.2">
      <c r="A177" s="199"/>
      <c r="B177" s="151" t="s">
        <v>44</v>
      </c>
      <c r="C177" s="43" t="s">
        <v>25</v>
      </c>
      <c r="D177" s="38">
        <v>179.2</v>
      </c>
      <c r="E177" s="38">
        <f>D177-G177</f>
        <v>179.2</v>
      </c>
      <c r="F177" s="38">
        <v>150</v>
      </c>
      <c r="G177" s="39"/>
    </row>
    <row r="178" spans="1:7" ht="13.5" thickBot="1" x14ac:dyDescent="0.25">
      <c r="A178" s="243"/>
      <c r="B178" s="176"/>
      <c r="C178" s="47" t="s">
        <v>18</v>
      </c>
      <c r="D178" s="53">
        <f>D177</f>
        <v>179.2</v>
      </c>
      <c r="E178" s="53">
        <f>D178-G178</f>
        <v>179.2</v>
      </c>
      <c r="F178" s="53">
        <f>F177</f>
        <v>150</v>
      </c>
      <c r="G178" s="54">
        <f>G177</f>
        <v>0</v>
      </c>
    </row>
    <row r="179" spans="1:7" ht="13.5" thickBot="1" x14ac:dyDescent="0.25">
      <c r="A179" s="153" t="s">
        <v>2</v>
      </c>
      <c r="B179" s="154"/>
      <c r="C179" s="159"/>
      <c r="D179" s="11">
        <f>D175+D178</f>
        <v>182.39999999999998</v>
      </c>
      <c r="E179" s="11">
        <f>D179-G179</f>
        <v>182.39999999999998</v>
      </c>
      <c r="F179" s="11">
        <f>F175+F178</f>
        <v>150</v>
      </c>
      <c r="G179" s="12">
        <f>G175+G178</f>
        <v>0</v>
      </c>
    </row>
    <row r="180" spans="1:7" x14ac:dyDescent="0.2">
      <c r="A180" s="198" t="s">
        <v>81</v>
      </c>
      <c r="B180" s="195" t="s">
        <v>19</v>
      </c>
      <c r="C180" s="196"/>
      <c r="D180" s="196"/>
      <c r="E180" s="196"/>
      <c r="F180" s="196"/>
      <c r="G180" s="197"/>
    </row>
    <row r="181" spans="1:7" x14ac:dyDescent="0.2">
      <c r="A181" s="199"/>
      <c r="B181" s="72" t="s">
        <v>20</v>
      </c>
      <c r="C181" s="66" t="s">
        <v>75</v>
      </c>
      <c r="D181" s="73">
        <v>55</v>
      </c>
      <c r="E181" s="73">
        <f t="shared" si="6"/>
        <v>55</v>
      </c>
      <c r="F181" s="73">
        <v>54.2</v>
      </c>
      <c r="G181" s="74"/>
    </row>
    <row r="182" spans="1:7" ht="13.5" thickBot="1" x14ac:dyDescent="0.25">
      <c r="A182" s="199"/>
      <c r="B182" s="75"/>
      <c r="C182" s="76" t="s">
        <v>18</v>
      </c>
      <c r="D182" s="76">
        <f>D181</f>
        <v>55</v>
      </c>
      <c r="E182" s="76">
        <f t="shared" si="6"/>
        <v>55</v>
      </c>
      <c r="F182" s="76">
        <f>F181</f>
        <v>54.2</v>
      </c>
      <c r="G182" s="77">
        <f>G181</f>
        <v>0</v>
      </c>
    </row>
    <row r="183" spans="1:7" ht="12.75" customHeight="1" thickBot="1" x14ac:dyDescent="0.25">
      <c r="A183" s="153" t="s">
        <v>2</v>
      </c>
      <c r="B183" s="154"/>
      <c r="C183" s="159"/>
      <c r="D183" s="24">
        <f>D182</f>
        <v>55</v>
      </c>
      <c r="E183" s="24">
        <f t="shared" si="6"/>
        <v>55</v>
      </c>
      <c r="F183" s="24">
        <f>F182</f>
        <v>54.2</v>
      </c>
      <c r="G183" s="25">
        <f>G182</f>
        <v>0</v>
      </c>
    </row>
    <row r="184" spans="1:7" ht="0.75" hidden="1" customHeight="1" x14ac:dyDescent="0.2">
      <c r="A184" s="198" t="s">
        <v>100</v>
      </c>
      <c r="B184" s="254" t="s">
        <v>7</v>
      </c>
      <c r="C184" s="255"/>
      <c r="D184" s="255"/>
      <c r="E184" s="255"/>
      <c r="F184" s="255"/>
      <c r="G184" s="256"/>
    </row>
    <row r="185" spans="1:7" ht="12.75" hidden="1" customHeight="1" x14ac:dyDescent="0.2">
      <c r="A185" s="155"/>
      <c r="B185" s="149" t="s">
        <v>41</v>
      </c>
      <c r="C185" s="22" t="s">
        <v>15</v>
      </c>
      <c r="D185" s="13"/>
      <c r="E185" s="13">
        <f>D185-G185</f>
        <v>0</v>
      </c>
      <c r="F185" s="13"/>
      <c r="G185" s="14"/>
    </row>
    <row r="186" spans="1:7" ht="12.75" hidden="1" customHeight="1" x14ac:dyDescent="0.2">
      <c r="A186" s="155"/>
      <c r="B186" s="247"/>
      <c r="C186" s="15" t="s">
        <v>18</v>
      </c>
      <c r="D186" s="15">
        <f>D185</f>
        <v>0</v>
      </c>
      <c r="E186" s="15">
        <f>D186-G186</f>
        <v>0</v>
      </c>
      <c r="F186" s="15">
        <f>F185</f>
        <v>0</v>
      </c>
      <c r="G186" s="16">
        <f>G185</f>
        <v>0</v>
      </c>
    </row>
    <row r="187" spans="1:7" ht="12.75" customHeight="1" x14ac:dyDescent="0.2">
      <c r="A187" s="155"/>
      <c r="B187" s="195" t="s">
        <v>19</v>
      </c>
      <c r="C187" s="196"/>
      <c r="D187" s="196"/>
      <c r="E187" s="196"/>
      <c r="F187" s="196"/>
      <c r="G187" s="197"/>
    </row>
    <row r="188" spans="1:7" ht="15" customHeight="1" x14ac:dyDescent="0.2">
      <c r="A188" s="155"/>
      <c r="B188" s="143" t="s">
        <v>40</v>
      </c>
      <c r="C188" s="66" t="s">
        <v>75</v>
      </c>
      <c r="D188" s="67">
        <v>864.5</v>
      </c>
      <c r="E188" s="67">
        <f>D188-G188</f>
        <v>864.5</v>
      </c>
      <c r="F188" s="67">
        <v>834.1</v>
      </c>
      <c r="G188" s="68"/>
    </row>
    <row r="189" spans="1:7" ht="12.75" customHeight="1" x14ac:dyDescent="0.2">
      <c r="A189" s="155"/>
      <c r="B189" s="145"/>
      <c r="C189" s="76" t="s">
        <v>18</v>
      </c>
      <c r="D189" s="78">
        <f>D188</f>
        <v>864.5</v>
      </c>
      <c r="E189" s="78">
        <f>D189-G189</f>
        <v>864.5</v>
      </c>
      <c r="F189" s="78">
        <f>F188</f>
        <v>834.1</v>
      </c>
      <c r="G189" s="79">
        <f>G188</f>
        <v>0</v>
      </c>
    </row>
    <row r="190" spans="1:7" ht="39" customHeight="1" x14ac:dyDescent="0.2">
      <c r="A190" s="155"/>
      <c r="B190" s="249" t="s">
        <v>40</v>
      </c>
      <c r="C190" s="109" t="s">
        <v>95</v>
      </c>
      <c r="D190" s="107">
        <v>13.9</v>
      </c>
      <c r="E190" s="104">
        <f>D190-G190</f>
        <v>13.9</v>
      </c>
      <c r="F190" s="107"/>
      <c r="G190" s="108"/>
    </row>
    <row r="191" spans="1:7" ht="12.75" customHeight="1" thickBot="1" x14ac:dyDescent="0.25">
      <c r="A191" s="242"/>
      <c r="B191" s="250"/>
      <c r="C191" s="110" t="s">
        <v>18</v>
      </c>
      <c r="D191" s="111">
        <f>D190</f>
        <v>13.9</v>
      </c>
      <c r="E191" s="111">
        <f>D191-G191</f>
        <v>13.9</v>
      </c>
      <c r="F191" s="111">
        <f>F190</f>
        <v>0</v>
      </c>
      <c r="G191" s="112">
        <f>G190</f>
        <v>0</v>
      </c>
    </row>
    <row r="192" spans="1:7" ht="13.5" thickBot="1" x14ac:dyDescent="0.25">
      <c r="A192" s="161" t="s">
        <v>2</v>
      </c>
      <c r="B192" s="162"/>
      <c r="C192" s="163"/>
      <c r="D192" s="26">
        <f>D191+D189</f>
        <v>878.4</v>
      </c>
      <c r="E192" s="26">
        <f>D192-G192</f>
        <v>878.4</v>
      </c>
      <c r="F192" s="26">
        <f>F191+F189</f>
        <v>834.1</v>
      </c>
      <c r="G192" s="27">
        <f>G191+G189</f>
        <v>0</v>
      </c>
    </row>
    <row r="193" spans="1:7" ht="12.75" customHeight="1" x14ac:dyDescent="0.2">
      <c r="A193" s="198" t="s">
        <v>106</v>
      </c>
      <c r="B193" s="164" t="s">
        <v>19</v>
      </c>
      <c r="C193" s="165"/>
      <c r="D193" s="165"/>
      <c r="E193" s="165"/>
      <c r="F193" s="165"/>
      <c r="G193" s="166"/>
    </row>
    <row r="194" spans="1:7" ht="15" customHeight="1" x14ac:dyDescent="0.2">
      <c r="A194" s="155"/>
      <c r="B194" s="143" t="s">
        <v>40</v>
      </c>
      <c r="C194" s="66" t="s">
        <v>76</v>
      </c>
      <c r="D194" s="73">
        <v>717.2</v>
      </c>
      <c r="E194" s="73">
        <f t="shared" ref="E194:E199" si="7">D194-G194</f>
        <v>717.2</v>
      </c>
      <c r="F194" s="73">
        <v>693</v>
      </c>
      <c r="G194" s="74"/>
    </row>
    <row r="195" spans="1:7" ht="15" customHeight="1" x14ac:dyDescent="0.2">
      <c r="A195" s="155"/>
      <c r="B195" s="144"/>
      <c r="C195" s="66" t="s">
        <v>77</v>
      </c>
      <c r="D195" s="80">
        <v>141.30000000000001</v>
      </c>
      <c r="E195" s="73">
        <f t="shared" si="7"/>
        <v>141.30000000000001</v>
      </c>
      <c r="F195" s="80">
        <v>136.5</v>
      </c>
      <c r="G195" s="81"/>
    </row>
    <row r="196" spans="1:7" ht="12" customHeight="1" x14ac:dyDescent="0.2">
      <c r="A196" s="155"/>
      <c r="B196" s="145"/>
      <c r="C196" s="76" t="s">
        <v>18</v>
      </c>
      <c r="D196" s="76">
        <f>D194+D195</f>
        <v>858.5</v>
      </c>
      <c r="E196" s="76">
        <f t="shared" si="7"/>
        <v>858.5</v>
      </c>
      <c r="F196" s="76">
        <f>F194+F195</f>
        <v>829.5</v>
      </c>
      <c r="G196" s="77">
        <f>G194+G195</f>
        <v>0</v>
      </c>
    </row>
    <row r="197" spans="1:7" ht="36" customHeight="1" x14ac:dyDescent="0.2">
      <c r="A197" s="155"/>
      <c r="B197" s="113" t="s">
        <v>40</v>
      </c>
      <c r="C197" s="109" t="s">
        <v>95</v>
      </c>
      <c r="D197" s="114">
        <v>10.3</v>
      </c>
      <c r="E197" s="114">
        <f t="shared" si="7"/>
        <v>10.3</v>
      </c>
      <c r="F197" s="114"/>
      <c r="G197" s="115"/>
    </row>
    <row r="198" spans="1:7" ht="13.5" customHeight="1" thickBot="1" x14ac:dyDescent="0.25">
      <c r="A198" s="242"/>
      <c r="B198" s="116"/>
      <c r="C198" s="110" t="s">
        <v>18</v>
      </c>
      <c r="D198" s="110">
        <f>D197</f>
        <v>10.3</v>
      </c>
      <c r="E198" s="110">
        <f t="shared" si="7"/>
        <v>10.3</v>
      </c>
      <c r="F198" s="110">
        <f>F197</f>
        <v>0</v>
      </c>
      <c r="G198" s="117">
        <f>G197</f>
        <v>0</v>
      </c>
    </row>
    <row r="199" spans="1:7" ht="12.75" customHeight="1" thickBot="1" x14ac:dyDescent="0.25">
      <c r="A199" s="153" t="s">
        <v>2</v>
      </c>
      <c r="B199" s="154"/>
      <c r="C199" s="159"/>
      <c r="D199" s="24">
        <f>D196+D198</f>
        <v>868.8</v>
      </c>
      <c r="E199" s="24">
        <f t="shared" si="7"/>
        <v>868.8</v>
      </c>
      <c r="F199" s="24">
        <f>F196+F198</f>
        <v>829.5</v>
      </c>
      <c r="G199" s="25">
        <f>G196+G198</f>
        <v>0</v>
      </c>
    </row>
    <row r="200" spans="1:7" ht="1.5" hidden="1" customHeight="1" x14ac:dyDescent="0.2">
      <c r="A200" s="251" t="s">
        <v>105</v>
      </c>
      <c r="B200" s="254" t="s">
        <v>7</v>
      </c>
      <c r="C200" s="255"/>
      <c r="D200" s="255"/>
      <c r="E200" s="255"/>
      <c r="F200" s="255"/>
      <c r="G200" s="256"/>
    </row>
    <row r="201" spans="1:7" ht="12.75" hidden="1" customHeight="1" x14ac:dyDescent="0.2">
      <c r="A201" s="252"/>
      <c r="B201" s="149" t="s">
        <v>41</v>
      </c>
      <c r="C201" s="22" t="s">
        <v>15</v>
      </c>
      <c r="D201" s="13"/>
      <c r="E201" s="13">
        <f>D201-G201</f>
        <v>0</v>
      </c>
      <c r="F201" s="13"/>
      <c r="G201" s="14"/>
    </row>
    <row r="202" spans="1:7" ht="12.75" hidden="1" customHeight="1" x14ac:dyDescent="0.2">
      <c r="A202" s="252"/>
      <c r="B202" s="247"/>
      <c r="C202" s="15" t="s">
        <v>18</v>
      </c>
      <c r="D202" s="15">
        <f>D201</f>
        <v>0</v>
      </c>
      <c r="E202" s="15">
        <f>D202-G202</f>
        <v>0</v>
      </c>
      <c r="F202" s="15">
        <f>F201</f>
        <v>0</v>
      </c>
      <c r="G202" s="16">
        <f>G201</f>
        <v>0</v>
      </c>
    </row>
    <row r="203" spans="1:7" x14ac:dyDescent="0.2">
      <c r="A203" s="252"/>
      <c r="B203" s="195" t="s">
        <v>19</v>
      </c>
      <c r="C203" s="196"/>
      <c r="D203" s="196"/>
      <c r="E203" s="196"/>
      <c r="F203" s="196"/>
      <c r="G203" s="197"/>
    </row>
    <row r="204" spans="1:7" x14ac:dyDescent="0.2">
      <c r="A204" s="252"/>
      <c r="B204" s="143" t="s">
        <v>40</v>
      </c>
      <c r="C204" s="66" t="s">
        <v>76</v>
      </c>
      <c r="D204" s="67">
        <v>476.5</v>
      </c>
      <c r="E204" s="67">
        <f t="shared" ref="E204:E209" si="8">D204-G204</f>
        <v>476.5</v>
      </c>
      <c r="F204" s="67">
        <v>462</v>
      </c>
      <c r="G204" s="68"/>
    </row>
    <row r="205" spans="1:7" x14ac:dyDescent="0.2">
      <c r="A205" s="252"/>
      <c r="B205" s="144"/>
      <c r="C205" s="66" t="s">
        <v>77</v>
      </c>
      <c r="D205" s="82">
        <v>87.3</v>
      </c>
      <c r="E205" s="82">
        <f t="shared" si="8"/>
        <v>87.3</v>
      </c>
      <c r="F205" s="82">
        <v>84.4</v>
      </c>
      <c r="G205" s="83"/>
    </row>
    <row r="206" spans="1:7" x14ac:dyDescent="0.2">
      <c r="A206" s="252"/>
      <c r="B206" s="145"/>
      <c r="C206" s="76" t="s">
        <v>18</v>
      </c>
      <c r="D206" s="78">
        <f>SUM(D204:D205)</f>
        <v>563.79999999999995</v>
      </c>
      <c r="E206" s="78">
        <f t="shared" si="8"/>
        <v>563.79999999999995</v>
      </c>
      <c r="F206" s="78">
        <f>SUM(F204:F205)</f>
        <v>546.4</v>
      </c>
      <c r="G206" s="79">
        <f>SUM(G204:G205)</f>
        <v>0</v>
      </c>
    </row>
    <row r="207" spans="1:7" ht="36" customHeight="1" x14ac:dyDescent="0.2">
      <c r="A207" s="252"/>
      <c r="B207" s="113" t="s">
        <v>40</v>
      </c>
      <c r="C207" s="109" t="s">
        <v>95</v>
      </c>
      <c r="D207" s="114">
        <v>5.5</v>
      </c>
      <c r="E207" s="114">
        <f t="shared" si="8"/>
        <v>5.5</v>
      </c>
      <c r="F207" s="114"/>
      <c r="G207" s="115"/>
    </row>
    <row r="208" spans="1:7" ht="13.5" thickBot="1" x14ac:dyDescent="0.25">
      <c r="A208" s="253"/>
      <c r="B208" s="116"/>
      <c r="C208" s="110" t="s">
        <v>18</v>
      </c>
      <c r="D208" s="110">
        <f>D207</f>
        <v>5.5</v>
      </c>
      <c r="E208" s="110">
        <f t="shared" si="8"/>
        <v>5.5</v>
      </c>
      <c r="F208" s="110">
        <f>F207</f>
        <v>0</v>
      </c>
      <c r="G208" s="117">
        <f>G207</f>
        <v>0</v>
      </c>
    </row>
    <row r="209" spans="1:7" ht="13.5" thickBot="1" x14ac:dyDescent="0.25">
      <c r="A209" s="153" t="s">
        <v>2</v>
      </c>
      <c r="B209" s="154"/>
      <c r="C209" s="159"/>
      <c r="D209" s="11">
        <f>D202+D206+D208</f>
        <v>569.29999999999995</v>
      </c>
      <c r="E209" s="11">
        <f t="shared" si="8"/>
        <v>569.29999999999995</v>
      </c>
      <c r="F209" s="11">
        <f>F202+F206+F208</f>
        <v>546.4</v>
      </c>
      <c r="G209" s="12">
        <f>G202+G206+G208</f>
        <v>0</v>
      </c>
    </row>
    <row r="210" spans="1:7" ht="12.75" customHeight="1" x14ac:dyDescent="0.2">
      <c r="A210" s="251" t="s">
        <v>74</v>
      </c>
      <c r="B210" s="195" t="s">
        <v>19</v>
      </c>
      <c r="C210" s="196"/>
      <c r="D210" s="196"/>
      <c r="E210" s="196"/>
      <c r="F210" s="196"/>
      <c r="G210" s="197"/>
    </row>
    <row r="211" spans="1:7" x14ac:dyDescent="0.2">
      <c r="A211" s="252"/>
      <c r="B211" s="143" t="s">
        <v>40</v>
      </c>
      <c r="C211" s="66" t="s">
        <v>76</v>
      </c>
      <c r="D211" s="67">
        <v>557.29999999999995</v>
      </c>
      <c r="E211" s="67">
        <f t="shared" ref="E211:E216" si="9">D211-G211</f>
        <v>557.29999999999995</v>
      </c>
      <c r="F211" s="67">
        <v>539.1</v>
      </c>
      <c r="G211" s="68"/>
    </row>
    <row r="212" spans="1:7" x14ac:dyDescent="0.2">
      <c r="A212" s="252"/>
      <c r="B212" s="144"/>
      <c r="C212" s="66" t="s">
        <v>77</v>
      </c>
      <c r="D212" s="82">
        <v>149.5</v>
      </c>
      <c r="E212" s="82">
        <f t="shared" si="9"/>
        <v>149.5</v>
      </c>
      <c r="F212" s="82">
        <v>144.4</v>
      </c>
      <c r="G212" s="83"/>
    </row>
    <row r="213" spans="1:7" x14ac:dyDescent="0.2">
      <c r="A213" s="252"/>
      <c r="B213" s="160"/>
      <c r="C213" s="84" t="s">
        <v>18</v>
      </c>
      <c r="D213" s="78">
        <f>SUM(D211:D212)</f>
        <v>706.8</v>
      </c>
      <c r="E213" s="78">
        <f t="shared" si="9"/>
        <v>706.8</v>
      </c>
      <c r="F213" s="78">
        <f>SUM(F211:F212)</f>
        <v>683.5</v>
      </c>
      <c r="G213" s="79">
        <f>G211</f>
        <v>0</v>
      </c>
    </row>
    <row r="214" spans="1:7" ht="36.75" customHeight="1" x14ac:dyDescent="0.2">
      <c r="A214" s="252"/>
      <c r="B214" s="113" t="s">
        <v>40</v>
      </c>
      <c r="C214" s="109" t="s">
        <v>95</v>
      </c>
      <c r="D214" s="114">
        <v>7.1</v>
      </c>
      <c r="E214" s="114">
        <f t="shared" si="9"/>
        <v>7.1</v>
      </c>
      <c r="F214" s="114"/>
      <c r="G214" s="115"/>
    </row>
    <row r="215" spans="1:7" ht="13.5" thickBot="1" x14ac:dyDescent="0.25">
      <c r="A215" s="253"/>
      <c r="B215" s="116"/>
      <c r="C215" s="110" t="s">
        <v>18</v>
      </c>
      <c r="D215" s="110">
        <f>D214</f>
        <v>7.1</v>
      </c>
      <c r="E215" s="110">
        <f t="shared" si="9"/>
        <v>7.1</v>
      </c>
      <c r="F215" s="110">
        <f>F214</f>
        <v>0</v>
      </c>
      <c r="G215" s="117">
        <f>G214</f>
        <v>0</v>
      </c>
    </row>
    <row r="216" spans="1:7" ht="13.5" thickBot="1" x14ac:dyDescent="0.25">
      <c r="A216" s="153" t="s">
        <v>2</v>
      </c>
      <c r="B216" s="154"/>
      <c r="C216" s="159"/>
      <c r="D216" s="11">
        <f>D213+D215</f>
        <v>713.9</v>
      </c>
      <c r="E216" s="11">
        <f t="shared" si="9"/>
        <v>713.9</v>
      </c>
      <c r="F216" s="11">
        <f>F213+F215</f>
        <v>683.5</v>
      </c>
      <c r="G216" s="12">
        <f>G213+G215</f>
        <v>0</v>
      </c>
    </row>
    <row r="217" spans="1:7" ht="12.75" customHeight="1" x14ac:dyDescent="0.2">
      <c r="A217" s="251" t="s">
        <v>101</v>
      </c>
      <c r="B217" s="244" t="s">
        <v>19</v>
      </c>
      <c r="C217" s="165"/>
      <c r="D217" s="165"/>
      <c r="E217" s="165"/>
      <c r="F217" s="165"/>
      <c r="G217" s="166"/>
    </row>
    <row r="218" spans="1:7" ht="12.75" customHeight="1" x14ac:dyDescent="0.2">
      <c r="A218" s="252"/>
      <c r="B218" s="143" t="s">
        <v>40</v>
      </c>
      <c r="C218" s="66" t="s">
        <v>76</v>
      </c>
      <c r="D218" s="67">
        <v>440.7</v>
      </c>
      <c r="E218" s="67">
        <f t="shared" ref="E218:E223" si="10">D218-G218</f>
        <v>440.7</v>
      </c>
      <c r="F218" s="67">
        <v>428</v>
      </c>
      <c r="G218" s="68"/>
    </row>
    <row r="219" spans="1:7" ht="12.75" customHeight="1" x14ac:dyDescent="0.2">
      <c r="A219" s="252"/>
      <c r="B219" s="144"/>
      <c r="C219" s="66" t="s">
        <v>77</v>
      </c>
      <c r="D219" s="82">
        <v>43</v>
      </c>
      <c r="E219" s="82">
        <f t="shared" si="10"/>
        <v>43</v>
      </c>
      <c r="F219" s="82">
        <v>41.3</v>
      </c>
      <c r="G219" s="83"/>
    </row>
    <row r="220" spans="1:7" ht="13.5" customHeight="1" x14ac:dyDescent="0.2">
      <c r="A220" s="252"/>
      <c r="B220" s="145"/>
      <c r="C220" s="76" t="s">
        <v>18</v>
      </c>
      <c r="D220" s="78">
        <f>SUM(D218:D219)</f>
        <v>483.7</v>
      </c>
      <c r="E220" s="78">
        <f t="shared" si="10"/>
        <v>483.7</v>
      </c>
      <c r="F220" s="78">
        <f>SUM(F218:F219)</f>
        <v>469.3</v>
      </c>
      <c r="G220" s="79">
        <f>G218+G219</f>
        <v>0</v>
      </c>
    </row>
    <row r="221" spans="1:7" ht="36" customHeight="1" x14ac:dyDescent="0.2">
      <c r="A221" s="252"/>
      <c r="B221" s="113" t="s">
        <v>40</v>
      </c>
      <c r="C221" s="109" t="s">
        <v>95</v>
      </c>
      <c r="D221" s="114">
        <v>4.5999999999999996</v>
      </c>
      <c r="E221" s="114">
        <f t="shared" si="10"/>
        <v>4.5999999999999996</v>
      </c>
      <c r="F221" s="114"/>
      <c r="G221" s="115"/>
    </row>
    <row r="222" spans="1:7" ht="15.75" customHeight="1" thickBot="1" x14ac:dyDescent="0.25">
      <c r="A222" s="253"/>
      <c r="B222" s="116"/>
      <c r="C222" s="110" t="s">
        <v>18</v>
      </c>
      <c r="D222" s="110">
        <f>D221</f>
        <v>4.5999999999999996</v>
      </c>
      <c r="E222" s="110">
        <f t="shared" si="10"/>
        <v>4.5999999999999996</v>
      </c>
      <c r="F222" s="110">
        <f>F221</f>
        <v>0</v>
      </c>
      <c r="G222" s="117">
        <f>G221</f>
        <v>0</v>
      </c>
    </row>
    <row r="223" spans="1:7" ht="13.5" thickBot="1" x14ac:dyDescent="0.25">
      <c r="A223" s="161" t="s">
        <v>2</v>
      </c>
      <c r="B223" s="162"/>
      <c r="C223" s="163"/>
      <c r="D223" s="26">
        <f>D220+D222</f>
        <v>488.3</v>
      </c>
      <c r="E223" s="26">
        <f t="shared" si="10"/>
        <v>488.3</v>
      </c>
      <c r="F223" s="26">
        <f>F220+F222</f>
        <v>469.3</v>
      </c>
      <c r="G223" s="27">
        <f>G220+G222</f>
        <v>0</v>
      </c>
    </row>
    <row r="224" spans="1:7" ht="12.75" customHeight="1" x14ac:dyDescent="0.2">
      <c r="A224" s="198" t="s">
        <v>102</v>
      </c>
      <c r="B224" s="195" t="s">
        <v>19</v>
      </c>
      <c r="C224" s="196"/>
      <c r="D224" s="196"/>
      <c r="E224" s="196"/>
      <c r="F224" s="196"/>
      <c r="G224" s="197"/>
    </row>
    <row r="225" spans="1:7" x14ac:dyDescent="0.2">
      <c r="A225" s="155"/>
      <c r="B225" s="143" t="s">
        <v>40</v>
      </c>
      <c r="C225" s="66" t="s">
        <v>75</v>
      </c>
      <c r="D225" s="73">
        <v>646.4</v>
      </c>
      <c r="E225" s="73">
        <f>D225-G225</f>
        <v>646.4</v>
      </c>
      <c r="F225" s="73">
        <v>621.70000000000005</v>
      </c>
      <c r="G225" s="74"/>
    </row>
    <row r="226" spans="1:7" ht="12.75" customHeight="1" x14ac:dyDescent="0.2">
      <c r="A226" s="155"/>
      <c r="B226" s="160"/>
      <c r="C226" s="84" t="s">
        <v>18</v>
      </c>
      <c r="D226" s="76">
        <f>D225</f>
        <v>646.4</v>
      </c>
      <c r="E226" s="76">
        <f>D226-G226</f>
        <v>646.4</v>
      </c>
      <c r="F226" s="76">
        <f>F225</f>
        <v>621.70000000000005</v>
      </c>
      <c r="G226" s="77">
        <f>G225</f>
        <v>0</v>
      </c>
    </row>
    <row r="227" spans="1:7" ht="37.5" customHeight="1" x14ac:dyDescent="0.2">
      <c r="A227" s="155"/>
      <c r="B227" s="113" t="s">
        <v>40</v>
      </c>
      <c r="C227" s="109" t="s">
        <v>95</v>
      </c>
      <c r="D227" s="114">
        <v>12.1</v>
      </c>
      <c r="E227" s="114">
        <f>D227-G227</f>
        <v>12.1</v>
      </c>
      <c r="F227" s="114"/>
      <c r="G227" s="115"/>
    </row>
    <row r="228" spans="1:7" ht="14.25" customHeight="1" thickBot="1" x14ac:dyDescent="0.25">
      <c r="A228" s="242"/>
      <c r="B228" s="116"/>
      <c r="C228" s="110" t="s">
        <v>18</v>
      </c>
      <c r="D228" s="110">
        <f>D227</f>
        <v>12.1</v>
      </c>
      <c r="E228" s="110">
        <f>D228-G228</f>
        <v>12.1</v>
      </c>
      <c r="F228" s="110">
        <f>F227</f>
        <v>0</v>
      </c>
      <c r="G228" s="117">
        <f>G227</f>
        <v>0</v>
      </c>
    </row>
    <row r="229" spans="1:7" ht="13.5" thickBot="1" x14ac:dyDescent="0.25">
      <c r="A229" s="153" t="s">
        <v>2</v>
      </c>
      <c r="B229" s="154"/>
      <c r="C229" s="159"/>
      <c r="D229" s="24">
        <f>D226+D228</f>
        <v>658.5</v>
      </c>
      <c r="E229" s="24">
        <f>D229-G229</f>
        <v>658.5</v>
      </c>
      <c r="F229" s="24">
        <f>F226+F228</f>
        <v>621.70000000000005</v>
      </c>
      <c r="G229" s="25">
        <f>G226+G228</f>
        <v>0</v>
      </c>
    </row>
    <row r="230" spans="1:7" ht="12.75" customHeight="1" x14ac:dyDescent="0.2">
      <c r="A230" s="251" t="s">
        <v>103</v>
      </c>
      <c r="B230" s="195" t="s">
        <v>19</v>
      </c>
      <c r="C230" s="196"/>
      <c r="D230" s="196"/>
      <c r="E230" s="196"/>
      <c r="F230" s="196"/>
      <c r="G230" s="197"/>
    </row>
    <row r="231" spans="1:7" ht="13.5" customHeight="1" x14ac:dyDescent="0.2">
      <c r="A231" s="252"/>
      <c r="B231" s="143" t="s">
        <v>40</v>
      </c>
      <c r="C231" s="66" t="s">
        <v>76</v>
      </c>
      <c r="D231" s="73">
        <v>1063.5</v>
      </c>
      <c r="E231" s="73">
        <f t="shared" ref="E231:E236" si="11">D231-G231</f>
        <v>1063.5</v>
      </c>
      <c r="F231" s="73">
        <v>1029.5999999999999</v>
      </c>
      <c r="G231" s="74"/>
    </row>
    <row r="232" spans="1:7" ht="13.5" customHeight="1" x14ac:dyDescent="0.2">
      <c r="A232" s="252"/>
      <c r="B232" s="144"/>
      <c r="C232" s="66" t="s">
        <v>77</v>
      </c>
      <c r="D232" s="80">
        <v>39.200000000000003</v>
      </c>
      <c r="E232" s="73">
        <f t="shared" si="11"/>
        <v>39.200000000000003</v>
      </c>
      <c r="F232" s="80">
        <v>37.799999999999997</v>
      </c>
      <c r="G232" s="81"/>
    </row>
    <row r="233" spans="1:7" x14ac:dyDescent="0.2">
      <c r="A233" s="252"/>
      <c r="B233" s="145"/>
      <c r="C233" s="76" t="s">
        <v>18</v>
      </c>
      <c r="D233" s="76">
        <f>D231+D232</f>
        <v>1102.7</v>
      </c>
      <c r="E233" s="76">
        <f t="shared" si="11"/>
        <v>1102.7</v>
      </c>
      <c r="F233" s="76">
        <f>F231+F232</f>
        <v>1067.3999999999999</v>
      </c>
      <c r="G233" s="77">
        <f>G231</f>
        <v>0</v>
      </c>
    </row>
    <row r="234" spans="1:7" ht="36" customHeight="1" x14ac:dyDescent="0.2">
      <c r="A234" s="252"/>
      <c r="B234" s="113" t="s">
        <v>40</v>
      </c>
      <c r="C234" s="109" t="s">
        <v>95</v>
      </c>
      <c r="D234" s="114">
        <v>14.3</v>
      </c>
      <c r="E234" s="114">
        <f t="shared" si="11"/>
        <v>14.3</v>
      </c>
      <c r="F234" s="114"/>
      <c r="G234" s="115"/>
    </row>
    <row r="235" spans="1:7" ht="13.5" thickBot="1" x14ac:dyDescent="0.25">
      <c r="A235" s="253"/>
      <c r="B235" s="116"/>
      <c r="C235" s="110" t="s">
        <v>18</v>
      </c>
      <c r="D235" s="110">
        <f>D234</f>
        <v>14.3</v>
      </c>
      <c r="E235" s="110">
        <f t="shared" si="11"/>
        <v>14.3</v>
      </c>
      <c r="F235" s="110">
        <f>F234</f>
        <v>0</v>
      </c>
      <c r="G235" s="117">
        <f>G234</f>
        <v>0</v>
      </c>
    </row>
    <row r="236" spans="1:7" ht="13.5" thickBot="1" x14ac:dyDescent="0.25">
      <c r="A236" s="153" t="s">
        <v>2</v>
      </c>
      <c r="B236" s="154"/>
      <c r="C236" s="159"/>
      <c r="D236" s="24">
        <f>D233+D235</f>
        <v>1117</v>
      </c>
      <c r="E236" s="24">
        <f t="shared" si="11"/>
        <v>1117</v>
      </c>
      <c r="F236" s="24">
        <f>F233+F235</f>
        <v>1067.3999999999999</v>
      </c>
      <c r="G236" s="25">
        <f>G233+G235</f>
        <v>0</v>
      </c>
    </row>
    <row r="237" spans="1:7" ht="12.75" customHeight="1" x14ac:dyDescent="0.2">
      <c r="A237" s="251" t="s">
        <v>104</v>
      </c>
      <c r="B237" s="164" t="s">
        <v>19</v>
      </c>
      <c r="C237" s="165"/>
      <c r="D237" s="165"/>
      <c r="E237" s="165"/>
      <c r="F237" s="165"/>
      <c r="G237" s="166"/>
    </row>
    <row r="238" spans="1:7" ht="12.75" customHeight="1" x14ac:dyDescent="0.2">
      <c r="A238" s="252"/>
      <c r="B238" s="143" t="s">
        <v>40</v>
      </c>
      <c r="C238" s="66" t="s">
        <v>76</v>
      </c>
      <c r="D238" s="67">
        <v>418.4</v>
      </c>
      <c r="E238" s="67">
        <f t="shared" ref="E238:E243" si="12">D238-G238</f>
        <v>418.4</v>
      </c>
      <c r="F238" s="67">
        <v>407.4</v>
      </c>
      <c r="G238" s="68"/>
    </row>
    <row r="239" spans="1:7" ht="12.75" customHeight="1" x14ac:dyDescent="0.2">
      <c r="A239" s="252"/>
      <c r="B239" s="144"/>
      <c r="C239" s="66" t="s">
        <v>77</v>
      </c>
      <c r="D239" s="82">
        <v>47.7</v>
      </c>
      <c r="E239" s="82">
        <f t="shared" si="12"/>
        <v>47.7</v>
      </c>
      <c r="F239" s="82">
        <v>46.2</v>
      </c>
      <c r="G239" s="83"/>
    </row>
    <row r="240" spans="1:7" x14ac:dyDescent="0.2">
      <c r="A240" s="252"/>
      <c r="B240" s="145"/>
      <c r="C240" s="76" t="s">
        <v>18</v>
      </c>
      <c r="D240" s="78">
        <f>SUM(D238:D239)</f>
        <v>466.09999999999997</v>
      </c>
      <c r="E240" s="78">
        <f t="shared" si="12"/>
        <v>466.09999999999997</v>
      </c>
      <c r="F240" s="78">
        <f>SUM(F238:F239)</f>
        <v>453.59999999999997</v>
      </c>
      <c r="G240" s="79">
        <f>SUM(G238:G239)</f>
        <v>0</v>
      </c>
    </row>
    <row r="241" spans="1:7" ht="35.25" customHeight="1" x14ac:dyDescent="0.2">
      <c r="A241" s="252"/>
      <c r="B241" s="113" t="s">
        <v>40</v>
      </c>
      <c r="C241" s="109" t="s">
        <v>95</v>
      </c>
      <c r="D241" s="114">
        <v>3.6</v>
      </c>
      <c r="E241" s="114">
        <f t="shared" si="12"/>
        <v>3.6</v>
      </c>
      <c r="F241" s="114"/>
      <c r="G241" s="115"/>
    </row>
    <row r="242" spans="1:7" ht="13.5" thickBot="1" x14ac:dyDescent="0.25">
      <c r="A242" s="253"/>
      <c r="B242" s="116"/>
      <c r="C242" s="110" t="s">
        <v>18</v>
      </c>
      <c r="D242" s="110">
        <f>D241</f>
        <v>3.6</v>
      </c>
      <c r="E242" s="110">
        <f t="shared" si="12"/>
        <v>3.6</v>
      </c>
      <c r="F242" s="110">
        <f>F241</f>
        <v>0</v>
      </c>
      <c r="G242" s="117">
        <f>G241</f>
        <v>0</v>
      </c>
    </row>
    <row r="243" spans="1:7" ht="13.5" thickBot="1" x14ac:dyDescent="0.25">
      <c r="A243" s="153" t="s">
        <v>2</v>
      </c>
      <c r="B243" s="154"/>
      <c r="C243" s="159"/>
      <c r="D243" s="24">
        <f>D240+D242</f>
        <v>469.7</v>
      </c>
      <c r="E243" s="24">
        <f t="shared" si="12"/>
        <v>469.7</v>
      </c>
      <c r="F243" s="24">
        <f>F240+F242</f>
        <v>453.59999999999997</v>
      </c>
      <c r="G243" s="25">
        <f>G240+G242</f>
        <v>0</v>
      </c>
    </row>
    <row r="244" spans="1:7" ht="12.75" customHeight="1" x14ac:dyDescent="0.2">
      <c r="A244" s="251" t="s">
        <v>83</v>
      </c>
      <c r="B244" s="223" t="s">
        <v>7</v>
      </c>
      <c r="C244" s="193"/>
      <c r="D244" s="193"/>
      <c r="E244" s="193"/>
      <c r="F244" s="193"/>
      <c r="G244" s="194"/>
    </row>
    <row r="245" spans="1:7" x14ac:dyDescent="0.2">
      <c r="A245" s="252"/>
      <c r="B245" s="151" t="s">
        <v>41</v>
      </c>
      <c r="C245" s="59" t="s">
        <v>15</v>
      </c>
      <c r="D245" s="43"/>
      <c r="E245" s="43">
        <f>D245-G245</f>
        <v>0</v>
      </c>
      <c r="F245" s="43"/>
      <c r="G245" s="44"/>
    </row>
    <row r="246" spans="1:7" x14ac:dyDescent="0.2">
      <c r="A246" s="252"/>
      <c r="B246" s="152"/>
      <c r="C246" s="57" t="s">
        <v>18</v>
      </c>
      <c r="D246" s="57">
        <f>D245</f>
        <v>0</v>
      </c>
      <c r="E246" s="57">
        <f>D246-G246</f>
        <v>0</v>
      </c>
      <c r="F246" s="57">
        <f>F245</f>
        <v>0</v>
      </c>
      <c r="G246" s="58">
        <f>G245</f>
        <v>0</v>
      </c>
    </row>
    <row r="247" spans="1:7" x14ac:dyDescent="0.2">
      <c r="A247" s="252"/>
      <c r="B247" s="195" t="s">
        <v>19</v>
      </c>
      <c r="C247" s="196"/>
      <c r="D247" s="196"/>
      <c r="E247" s="196"/>
      <c r="F247" s="196"/>
      <c r="G247" s="197"/>
    </row>
    <row r="248" spans="1:7" x14ac:dyDescent="0.2">
      <c r="A248" s="252"/>
      <c r="B248" s="143" t="s">
        <v>46</v>
      </c>
      <c r="C248" s="73" t="s">
        <v>77</v>
      </c>
      <c r="D248" s="67">
        <v>226.6</v>
      </c>
      <c r="E248" s="67">
        <f>D248-G248</f>
        <v>226.6</v>
      </c>
      <c r="F248" s="67">
        <v>218</v>
      </c>
      <c r="G248" s="68"/>
    </row>
    <row r="249" spans="1:7" x14ac:dyDescent="0.2">
      <c r="A249" s="252"/>
      <c r="B249" s="145"/>
      <c r="C249" s="73" t="s">
        <v>76</v>
      </c>
      <c r="D249" s="67">
        <v>52.8</v>
      </c>
      <c r="E249" s="67">
        <f>D249-G249</f>
        <v>52.8</v>
      </c>
      <c r="F249" s="67">
        <v>50.7</v>
      </c>
      <c r="G249" s="68"/>
    </row>
    <row r="250" spans="1:7" ht="13.5" thickBot="1" x14ac:dyDescent="0.25">
      <c r="A250" s="252"/>
      <c r="B250" s="160"/>
      <c r="C250" s="84" t="s">
        <v>18</v>
      </c>
      <c r="D250" s="78">
        <f>SUM(D248:D249)</f>
        <v>279.39999999999998</v>
      </c>
      <c r="E250" s="78">
        <f>D250-G250</f>
        <v>279.39999999999998</v>
      </c>
      <c r="F250" s="78">
        <f>SUM(F248:F249)</f>
        <v>268.7</v>
      </c>
      <c r="G250" s="79">
        <f>SUM(G248:G249)</f>
        <v>0</v>
      </c>
    </row>
    <row r="251" spans="1:7" ht="13.5" thickBot="1" x14ac:dyDescent="0.25">
      <c r="A251" s="153" t="s">
        <v>2</v>
      </c>
      <c r="B251" s="154"/>
      <c r="C251" s="159"/>
      <c r="D251" s="28">
        <f>D246+D250</f>
        <v>279.39999999999998</v>
      </c>
      <c r="E251" s="11">
        <f>D251-G251</f>
        <v>279.39999999999998</v>
      </c>
      <c r="F251" s="11">
        <f>F246+F250</f>
        <v>268.7</v>
      </c>
      <c r="G251" s="12">
        <f>G246+G250</f>
        <v>0</v>
      </c>
    </row>
    <row r="252" spans="1:7" x14ac:dyDescent="0.2">
      <c r="A252" s="198" t="s">
        <v>84</v>
      </c>
      <c r="B252" s="223" t="s">
        <v>7</v>
      </c>
      <c r="C252" s="193"/>
      <c r="D252" s="193"/>
      <c r="E252" s="193"/>
      <c r="F252" s="193"/>
      <c r="G252" s="194"/>
    </row>
    <row r="253" spans="1:7" x14ac:dyDescent="0.2">
      <c r="A253" s="155"/>
      <c r="B253" s="151" t="s">
        <v>41</v>
      </c>
      <c r="C253" s="59" t="s">
        <v>15</v>
      </c>
      <c r="D253" s="43"/>
      <c r="E253" s="43">
        <f>D253-G253</f>
        <v>0</v>
      </c>
      <c r="F253" s="43"/>
      <c r="G253" s="44"/>
    </row>
    <row r="254" spans="1:7" x14ac:dyDescent="0.2">
      <c r="A254" s="155"/>
      <c r="B254" s="152"/>
      <c r="C254" s="57" t="s">
        <v>18</v>
      </c>
      <c r="D254" s="57">
        <f>D253</f>
        <v>0</v>
      </c>
      <c r="E254" s="57">
        <f>D254-G254</f>
        <v>0</v>
      </c>
      <c r="F254" s="57">
        <f>F253</f>
        <v>0</v>
      </c>
      <c r="G254" s="58">
        <f>G253</f>
        <v>0</v>
      </c>
    </row>
    <row r="255" spans="1:7" x14ac:dyDescent="0.2">
      <c r="A255" s="155"/>
      <c r="B255" s="167" t="s">
        <v>19</v>
      </c>
      <c r="C255" s="240"/>
      <c r="D255" s="240"/>
      <c r="E255" s="240"/>
      <c r="F255" s="240"/>
      <c r="G255" s="241"/>
    </row>
    <row r="256" spans="1:7" x14ac:dyDescent="0.2">
      <c r="A256" s="155"/>
      <c r="B256" s="143" t="s">
        <v>46</v>
      </c>
      <c r="C256" s="73" t="s">
        <v>77</v>
      </c>
      <c r="D256" s="73">
        <v>220.8</v>
      </c>
      <c r="E256" s="73">
        <f>D256-G256</f>
        <v>220.8</v>
      </c>
      <c r="F256" s="73">
        <v>214.2</v>
      </c>
      <c r="G256" s="74"/>
    </row>
    <row r="257" spans="1:7" x14ac:dyDescent="0.2">
      <c r="A257" s="155"/>
      <c r="B257" s="145"/>
      <c r="C257" s="73" t="s">
        <v>76</v>
      </c>
      <c r="D257" s="73">
        <v>76.8</v>
      </c>
      <c r="E257" s="73">
        <f>D257-G257</f>
        <v>76.8</v>
      </c>
      <c r="F257" s="73">
        <v>74.7</v>
      </c>
      <c r="G257" s="74"/>
    </row>
    <row r="258" spans="1:7" ht="13.5" thickBot="1" x14ac:dyDescent="0.25">
      <c r="A258" s="242"/>
      <c r="B258" s="238"/>
      <c r="C258" s="84" t="s">
        <v>18</v>
      </c>
      <c r="D258" s="76">
        <f>SUM(D256:D257)</f>
        <v>297.60000000000002</v>
      </c>
      <c r="E258" s="76">
        <f>D258-G258</f>
        <v>297.60000000000002</v>
      </c>
      <c r="F258" s="76">
        <f>SUM(F256:F257)</f>
        <v>288.89999999999998</v>
      </c>
      <c r="G258" s="77">
        <f>SUM(G256:G257)</f>
        <v>0</v>
      </c>
    </row>
    <row r="259" spans="1:7" ht="13.5" thickBot="1" x14ac:dyDescent="0.25">
      <c r="A259" s="153" t="s">
        <v>2</v>
      </c>
      <c r="B259" s="154"/>
      <c r="C259" s="159"/>
      <c r="D259" s="24">
        <f>D254+D258</f>
        <v>297.60000000000002</v>
      </c>
      <c r="E259" s="24">
        <f>D259-G259</f>
        <v>297.60000000000002</v>
      </c>
      <c r="F259" s="24">
        <f>F254+F258</f>
        <v>288.89999999999998</v>
      </c>
      <c r="G259" s="25">
        <f>G254+G258</f>
        <v>0</v>
      </c>
    </row>
    <row r="260" spans="1:7" ht="12.75" customHeight="1" x14ac:dyDescent="0.2">
      <c r="A260" s="155" t="s">
        <v>85</v>
      </c>
      <c r="B260" s="244" t="s">
        <v>7</v>
      </c>
      <c r="C260" s="245"/>
      <c r="D260" s="245"/>
      <c r="E260" s="245"/>
      <c r="F260" s="245"/>
      <c r="G260" s="246"/>
    </row>
    <row r="261" spans="1:7" ht="14.25" customHeight="1" x14ac:dyDescent="0.2">
      <c r="A261" s="155"/>
      <c r="B261" s="151" t="s">
        <v>41</v>
      </c>
      <c r="C261" s="59" t="s">
        <v>15</v>
      </c>
      <c r="D261" s="43"/>
      <c r="E261" s="43">
        <f>D261-G261</f>
        <v>0</v>
      </c>
      <c r="F261" s="43"/>
      <c r="G261" s="44"/>
    </row>
    <row r="262" spans="1:7" ht="12" customHeight="1" x14ac:dyDescent="0.2">
      <c r="A262" s="155"/>
      <c r="B262" s="239"/>
      <c r="C262" s="57" t="s">
        <v>18</v>
      </c>
      <c r="D262" s="57">
        <f>D261</f>
        <v>0</v>
      </c>
      <c r="E262" s="57">
        <f>D262-G262</f>
        <v>0</v>
      </c>
      <c r="F262" s="57">
        <f>F261</f>
        <v>0</v>
      </c>
      <c r="G262" s="58">
        <f>G261</f>
        <v>0</v>
      </c>
    </row>
    <row r="263" spans="1:7" ht="12.75" customHeight="1" x14ac:dyDescent="0.2">
      <c r="A263" s="155"/>
      <c r="B263" s="167" t="s">
        <v>19</v>
      </c>
      <c r="C263" s="240"/>
      <c r="D263" s="240"/>
      <c r="E263" s="240"/>
      <c r="F263" s="240"/>
      <c r="G263" s="241"/>
    </row>
    <row r="264" spans="1:7" x14ac:dyDescent="0.2">
      <c r="A264" s="155"/>
      <c r="B264" s="143" t="s">
        <v>46</v>
      </c>
      <c r="C264" s="73" t="s">
        <v>78</v>
      </c>
      <c r="D264" s="67">
        <v>245.7</v>
      </c>
      <c r="E264" s="67">
        <f>D264-G264</f>
        <v>245.7</v>
      </c>
      <c r="F264" s="67">
        <v>236.3</v>
      </c>
      <c r="G264" s="68"/>
    </row>
    <row r="265" spans="1:7" x14ac:dyDescent="0.2">
      <c r="A265" s="155"/>
      <c r="B265" s="145"/>
      <c r="C265" s="73" t="s">
        <v>76</v>
      </c>
      <c r="D265" s="67">
        <v>53.7</v>
      </c>
      <c r="E265" s="67">
        <f>D265-G265</f>
        <v>53.7</v>
      </c>
      <c r="F265" s="67">
        <v>51.6</v>
      </c>
      <c r="G265" s="68"/>
    </row>
    <row r="266" spans="1:7" ht="13.5" thickBot="1" x14ac:dyDescent="0.25">
      <c r="A266" s="155"/>
      <c r="B266" s="238"/>
      <c r="C266" s="76" t="s">
        <v>18</v>
      </c>
      <c r="D266" s="78">
        <f>SUM(D264:D265)</f>
        <v>299.39999999999998</v>
      </c>
      <c r="E266" s="78">
        <f>D266-G266</f>
        <v>299.39999999999998</v>
      </c>
      <c r="F266" s="78">
        <f>SUM(F264:F265)</f>
        <v>287.90000000000003</v>
      </c>
      <c r="G266" s="79">
        <f>SUM(G264:G265)</f>
        <v>0</v>
      </c>
    </row>
    <row r="267" spans="1:7" ht="13.5" thickBot="1" x14ac:dyDescent="0.25">
      <c r="A267" s="153" t="s">
        <v>2</v>
      </c>
      <c r="B267" s="154"/>
      <c r="C267" s="159"/>
      <c r="D267" s="11">
        <f>D266+D262</f>
        <v>299.39999999999998</v>
      </c>
      <c r="E267" s="11">
        <f>D267-G267</f>
        <v>299.39999999999998</v>
      </c>
      <c r="F267" s="11">
        <f>F266</f>
        <v>287.90000000000003</v>
      </c>
      <c r="G267" s="12">
        <f>G266</f>
        <v>0</v>
      </c>
    </row>
    <row r="268" spans="1:7" x14ac:dyDescent="0.2">
      <c r="A268" s="198" t="s">
        <v>86</v>
      </c>
      <c r="B268" s="195" t="s">
        <v>19</v>
      </c>
      <c r="C268" s="196"/>
      <c r="D268" s="196"/>
      <c r="E268" s="196"/>
      <c r="F268" s="196"/>
      <c r="G268" s="197"/>
    </row>
    <row r="269" spans="1:7" x14ac:dyDescent="0.2">
      <c r="A269" s="199"/>
      <c r="B269" s="143" t="s">
        <v>40</v>
      </c>
      <c r="C269" s="73" t="s">
        <v>75</v>
      </c>
      <c r="D269" s="73">
        <v>29.2</v>
      </c>
      <c r="E269" s="73">
        <f>D269-G269</f>
        <v>29.2</v>
      </c>
      <c r="F269" s="73">
        <v>28.8</v>
      </c>
      <c r="G269" s="74"/>
    </row>
    <row r="270" spans="1:7" ht="13.5" thickBot="1" x14ac:dyDescent="0.25">
      <c r="A270" s="243"/>
      <c r="B270" s="160"/>
      <c r="C270" s="84" t="s">
        <v>18</v>
      </c>
      <c r="D270" s="76">
        <f>D269</f>
        <v>29.2</v>
      </c>
      <c r="E270" s="76">
        <f>D270-G270</f>
        <v>29.2</v>
      </c>
      <c r="F270" s="76">
        <f>F269</f>
        <v>28.8</v>
      </c>
      <c r="G270" s="77">
        <f>G269</f>
        <v>0</v>
      </c>
    </row>
    <row r="271" spans="1:7" ht="13.5" thickBot="1" x14ac:dyDescent="0.25">
      <c r="A271" s="153" t="s">
        <v>2</v>
      </c>
      <c r="B271" s="154"/>
      <c r="C271" s="159"/>
      <c r="D271" s="24">
        <f>D270</f>
        <v>29.2</v>
      </c>
      <c r="E271" s="24">
        <f>D271-G271</f>
        <v>29.2</v>
      </c>
      <c r="F271" s="24">
        <f>F270</f>
        <v>28.8</v>
      </c>
      <c r="G271" s="25">
        <f>G270</f>
        <v>0</v>
      </c>
    </row>
    <row r="272" spans="1:7" x14ac:dyDescent="0.2">
      <c r="A272" s="198" t="s">
        <v>107</v>
      </c>
      <c r="B272" s="223" t="s">
        <v>7</v>
      </c>
      <c r="C272" s="193"/>
      <c r="D272" s="193"/>
      <c r="E272" s="193"/>
      <c r="F272" s="193"/>
      <c r="G272" s="194"/>
    </row>
    <row r="273" spans="1:7" x14ac:dyDescent="0.2">
      <c r="A273" s="155"/>
      <c r="B273" s="151" t="s">
        <v>41</v>
      </c>
      <c r="C273" s="59" t="s">
        <v>15</v>
      </c>
      <c r="D273" s="43">
        <v>2.5</v>
      </c>
      <c r="E273" s="43">
        <f>D273-G273</f>
        <v>2.5</v>
      </c>
      <c r="F273" s="43"/>
      <c r="G273" s="44"/>
    </row>
    <row r="274" spans="1:7" x14ac:dyDescent="0.2">
      <c r="A274" s="155"/>
      <c r="B274" s="152"/>
      <c r="C274" s="57" t="s">
        <v>18</v>
      </c>
      <c r="D274" s="57">
        <f>D273</f>
        <v>2.5</v>
      </c>
      <c r="E274" s="57">
        <f>D274-G274</f>
        <v>2.5</v>
      </c>
      <c r="F274" s="57">
        <f>F273</f>
        <v>0</v>
      </c>
      <c r="G274" s="58">
        <f>G273</f>
        <v>0</v>
      </c>
    </row>
    <row r="275" spans="1:7" x14ac:dyDescent="0.2">
      <c r="A275" s="155"/>
      <c r="B275" s="195" t="s">
        <v>19</v>
      </c>
      <c r="C275" s="196"/>
      <c r="D275" s="196"/>
      <c r="E275" s="196"/>
      <c r="F275" s="196"/>
      <c r="G275" s="197"/>
    </row>
    <row r="276" spans="1:7" x14ac:dyDescent="0.2">
      <c r="A276" s="155"/>
      <c r="B276" s="143" t="s">
        <v>40</v>
      </c>
      <c r="C276" s="73" t="s">
        <v>75</v>
      </c>
      <c r="D276" s="73">
        <v>20</v>
      </c>
      <c r="E276" s="73">
        <f>D276-G276</f>
        <v>20</v>
      </c>
      <c r="F276" s="73">
        <v>19.7</v>
      </c>
      <c r="G276" s="74"/>
    </row>
    <row r="277" spans="1:7" ht="13.5" thickBot="1" x14ac:dyDescent="0.25">
      <c r="A277" s="242"/>
      <c r="B277" s="160"/>
      <c r="C277" s="84" t="s">
        <v>18</v>
      </c>
      <c r="D277" s="76">
        <f>D276</f>
        <v>20</v>
      </c>
      <c r="E277" s="76">
        <f>D277-G277</f>
        <v>20</v>
      </c>
      <c r="F277" s="76">
        <f>F276</f>
        <v>19.7</v>
      </c>
      <c r="G277" s="77">
        <f>G276</f>
        <v>0</v>
      </c>
    </row>
    <row r="278" spans="1:7" ht="13.5" thickBot="1" x14ac:dyDescent="0.25">
      <c r="A278" s="153" t="s">
        <v>2</v>
      </c>
      <c r="B278" s="154"/>
      <c r="C278" s="159"/>
      <c r="D278" s="24">
        <f>D274+D277</f>
        <v>22.5</v>
      </c>
      <c r="E278" s="24">
        <f>D278-G278</f>
        <v>22.5</v>
      </c>
      <c r="F278" s="24">
        <f>F274+F277</f>
        <v>19.7</v>
      </c>
      <c r="G278" s="25">
        <f>G274+G277</f>
        <v>0</v>
      </c>
    </row>
    <row r="279" spans="1:7" x14ac:dyDescent="0.2">
      <c r="A279" s="198" t="s">
        <v>108</v>
      </c>
      <c r="B279" s="223" t="s">
        <v>7</v>
      </c>
      <c r="C279" s="193"/>
      <c r="D279" s="193"/>
      <c r="E279" s="193"/>
      <c r="F279" s="193"/>
      <c r="G279" s="194"/>
    </row>
    <row r="280" spans="1:7" x14ac:dyDescent="0.2">
      <c r="A280" s="155"/>
      <c r="B280" s="151" t="s">
        <v>41</v>
      </c>
      <c r="C280" s="59" t="s">
        <v>15</v>
      </c>
      <c r="D280" s="43">
        <v>2.5</v>
      </c>
      <c r="E280" s="43">
        <f>D280-G280</f>
        <v>2.5</v>
      </c>
      <c r="F280" s="43"/>
      <c r="G280" s="44"/>
    </row>
    <row r="281" spans="1:7" x14ac:dyDescent="0.2">
      <c r="A281" s="155"/>
      <c r="B281" s="152"/>
      <c r="C281" s="57" t="s">
        <v>18</v>
      </c>
      <c r="D281" s="57">
        <f>D280</f>
        <v>2.5</v>
      </c>
      <c r="E281" s="57">
        <f>D281-G281</f>
        <v>2.5</v>
      </c>
      <c r="F281" s="57">
        <f>F280</f>
        <v>0</v>
      </c>
      <c r="G281" s="58">
        <f>G280</f>
        <v>0</v>
      </c>
    </row>
    <row r="282" spans="1:7" x14ac:dyDescent="0.2">
      <c r="A282" s="155"/>
      <c r="B282" s="167" t="s">
        <v>54</v>
      </c>
      <c r="C282" s="157"/>
      <c r="D282" s="157"/>
      <c r="E282" s="157"/>
      <c r="F282" s="157"/>
      <c r="G282" s="158"/>
    </row>
    <row r="283" spans="1:7" x14ac:dyDescent="0.2">
      <c r="A283" s="155"/>
      <c r="B283" s="170" t="s">
        <v>44</v>
      </c>
      <c r="C283" s="40" t="s">
        <v>25</v>
      </c>
      <c r="D283" s="38">
        <v>102.3</v>
      </c>
      <c r="E283" s="38">
        <f>D283-G283</f>
        <v>102.3</v>
      </c>
      <c r="F283" s="38">
        <v>96</v>
      </c>
      <c r="G283" s="39"/>
    </row>
    <row r="284" spans="1:7" x14ac:dyDescent="0.2">
      <c r="A284" s="155"/>
      <c r="B284" s="179"/>
      <c r="C284" s="52" t="s">
        <v>18</v>
      </c>
      <c r="D284" s="53">
        <f>D283</f>
        <v>102.3</v>
      </c>
      <c r="E284" s="53">
        <f>D284-G284</f>
        <v>102.3</v>
      </c>
      <c r="F284" s="53">
        <f>F283</f>
        <v>96</v>
      </c>
      <c r="G284" s="54">
        <f>G283</f>
        <v>0</v>
      </c>
    </row>
    <row r="285" spans="1:7" x14ac:dyDescent="0.2">
      <c r="A285" s="155"/>
      <c r="B285" s="172" t="s">
        <v>19</v>
      </c>
      <c r="C285" s="173"/>
      <c r="D285" s="173"/>
      <c r="E285" s="173"/>
      <c r="F285" s="173"/>
      <c r="G285" s="174"/>
    </row>
    <row r="286" spans="1:7" x14ac:dyDescent="0.2">
      <c r="A286" s="155"/>
      <c r="B286" s="220" t="s">
        <v>46</v>
      </c>
      <c r="C286" s="126" t="s">
        <v>27</v>
      </c>
      <c r="D286" s="127">
        <v>501</v>
      </c>
      <c r="E286" s="127">
        <f t="shared" ref="E286:E291" si="13">D286-G286</f>
        <v>501</v>
      </c>
      <c r="F286" s="127">
        <v>399</v>
      </c>
      <c r="G286" s="128"/>
    </row>
    <row r="287" spans="1:7" x14ac:dyDescent="0.2">
      <c r="A287" s="155"/>
      <c r="B287" s="221"/>
      <c r="C287" s="73" t="s">
        <v>75</v>
      </c>
      <c r="D287" s="67">
        <v>422.5</v>
      </c>
      <c r="E287" s="67">
        <f t="shared" si="13"/>
        <v>422.5</v>
      </c>
      <c r="F287" s="67">
        <v>413.5</v>
      </c>
      <c r="G287" s="68"/>
    </row>
    <row r="288" spans="1:7" x14ac:dyDescent="0.2">
      <c r="A288" s="155"/>
      <c r="B288" s="222"/>
      <c r="C288" s="7" t="s">
        <v>18</v>
      </c>
      <c r="D288" s="8">
        <f>D286+D287</f>
        <v>923.5</v>
      </c>
      <c r="E288" s="8">
        <f t="shared" si="13"/>
        <v>923.5</v>
      </c>
      <c r="F288" s="8">
        <f>F286+F287</f>
        <v>812.5</v>
      </c>
      <c r="G288" s="9">
        <f>G286+G287</f>
        <v>0</v>
      </c>
    </row>
    <row r="289" spans="1:10" ht="36.75" customHeight="1" x14ac:dyDescent="0.2">
      <c r="A289" s="30"/>
      <c r="B289" s="113" t="s">
        <v>40</v>
      </c>
      <c r="C289" s="109" t="s">
        <v>95</v>
      </c>
      <c r="D289" s="114">
        <v>2.2000000000000002</v>
      </c>
      <c r="E289" s="114">
        <f t="shared" si="13"/>
        <v>2.2000000000000002</v>
      </c>
      <c r="F289" s="114"/>
      <c r="G289" s="115"/>
    </row>
    <row r="290" spans="1:10" ht="13.5" thickBot="1" x14ac:dyDescent="0.25">
      <c r="A290" s="30"/>
      <c r="B290" s="116"/>
      <c r="C290" s="110" t="s">
        <v>18</v>
      </c>
      <c r="D290" s="110">
        <f>D289</f>
        <v>2.2000000000000002</v>
      </c>
      <c r="E290" s="110">
        <f t="shared" si="13"/>
        <v>2.2000000000000002</v>
      </c>
      <c r="F290" s="110">
        <f>F289</f>
        <v>0</v>
      </c>
      <c r="G290" s="117">
        <f>G289</f>
        <v>0</v>
      </c>
    </row>
    <row r="291" spans="1:10" x14ac:dyDescent="0.2">
      <c r="A291" s="218" t="s">
        <v>2</v>
      </c>
      <c r="B291" s="219"/>
      <c r="C291" s="219"/>
      <c r="D291" s="8">
        <f>D281+D284+D288+D290</f>
        <v>1030.5</v>
      </c>
      <c r="E291" s="8">
        <f t="shared" si="13"/>
        <v>1030.5</v>
      </c>
      <c r="F291" s="8">
        <f>F281+F284+F288+F290</f>
        <v>908.5</v>
      </c>
      <c r="G291" s="9">
        <f>G281+G284+G288+G290</f>
        <v>0</v>
      </c>
    </row>
    <row r="292" spans="1:10" x14ac:dyDescent="0.2">
      <c r="A292" s="155" t="s">
        <v>38</v>
      </c>
      <c r="B292" s="167" t="s">
        <v>55</v>
      </c>
      <c r="C292" s="157"/>
      <c r="D292" s="157"/>
      <c r="E292" s="157"/>
      <c r="F292" s="157"/>
      <c r="G292" s="158"/>
      <c r="J292" t="s">
        <v>59</v>
      </c>
    </row>
    <row r="293" spans="1:10" x14ac:dyDescent="0.2">
      <c r="A293" s="216"/>
      <c r="B293" s="212" t="s">
        <v>47</v>
      </c>
      <c r="C293" s="43" t="s">
        <v>39</v>
      </c>
      <c r="D293" s="38">
        <v>234.6</v>
      </c>
      <c r="E293" s="38">
        <f>D293-G293</f>
        <v>234.6</v>
      </c>
      <c r="F293" s="38">
        <v>162.30000000000001</v>
      </c>
      <c r="G293" s="39"/>
    </row>
    <row r="294" spans="1:10" ht="13.5" thickBot="1" x14ac:dyDescent="0.25">
      <c r="A294" s="217"/>
      <c r="B294" s="213"/>
      <c r="C294" s="47" t="s">
        <v>18</v>
      </c>
      <c r="D294" s="53">
        <f>D293</f>
        <v>234.6</v>
      </c>
      <c r="E294" s="53">
        <f>D294-G294</f>
        <v>234.6</v>
      </c>
      <c r="F294" s="53">
        <f>F293</f>
        <v>162.30000000000001</v>
      </c>
      <c r="G294" s="54">
        <f>G293</f>
        <v>0</v>
      </c>
    </row>
    <row r="295" spans="1:10" ht="13.5" thickBot="1" x14ac:dyDescent="0.25">
      <c r="A295" s="208" t="s">
        <v>28</v>
      </c>
      <c r="B295" s="209"/>
      <c r="C295" s="209"/>
      <c r="D295" s="28">
        <f>D59+D67+D75+D84+D93+D102+D111+D120+D129+D138+D147+D156+D160+D164+D172+D179+D183+D192+D199+D209+D216+D223+D229+D236+D243+D251+D259+D267+D271+D278+D291+D294</f>
        <v>11354.600000000002</v>
      </c>
      <c r="E295" s="11">
        <f>E59+E67+E75+E84+E93+E102+E111+E120+E129+E138+E147+E156+E160+E164+E172+E179+E183+E192+E199+E209+E216+E223+E229+E236+E243+E251+E259+E267+E271+E278+E291+E294</f>
        <v>11354.600000000002</v>
      </c>
      <c r="F295" s="11">
        <f>F59+F67+F75+F84+F93+F102+F111+F120+F129+F138+F147+F156+F160+F164+F172+F179+F183+F192+F199+F209+F216+F223+F229+F236+F243+F251+F259+F267+F271+F278+F291+F294</f>
        <v>8997.5</v>
      </c>
      <c r="G295" s="12">
        <f>G59+G67+G75+G84+G93+G102+G111+G120+G129+G138+G147+G156+G160+G164+G172+G179+G183+G192+G199+G209+G216+G223+G229+G236+G243+G251+G259+G267+G271+G278+G291+G294</f>
        <v>0</v>
      </c>
    </row>
    <row r="296" spans="1:10" x14ac:dyDescent="0.2">
      <c r="A296" s="210" t="s">
        <v>29</v>
      </c>
      <c r="B296" s="211"/>
      <c r="C296" s="211"/>
      <c r="D296" s="64">
        <f>D34+D43+D58+D67+D75+D84+D93+D102+D111+D120+D129+D138+D147+D156+D160+D172+D179+D186+D202+D246+D254+D262+D274+D280+D284+D294</f>
        <v>3271.0000000000009</v>
      </c>
      <c r="E296" s="64">
        <f t="shared" ref="E296:E303" si="14">D296-G296</f>
        <v>3271.0000000000009</v>
      </c>
      <c r="F296" s="64">
        <f>F34+F43+F58+F67+F75+F84+F93+F102+F111+F120+F129+F138+F147+F156+F160+F172+F179+F186+F202+F246+F254+F262+F274+F280+F284+F294</f>
        <v>1723</v>
      </c>
      <c r="G296" s="65">
        <f>G34+G43+G58+G67+G75+G84+G93+G102+G111+G120+G129+G138+G147+G156+G160+G172+G179+G186+G202+G246+G254+G262+G274+G280+G284+G294</f>
        <v>0</v>
      </c>
    </row>
    <row r="297" spans="1:10" x14ac:dyDescent="0.2">
      <c r="A297" s="214" t="s">
        <v>75</v>
      </c>
      <c r="B297" s="215"/>
      <c r="C297" s="215"/>
      <c r="D297" s="70">
        <f>D49+D182+D189+D196+D206+D213+D220+D226+D233+D240+D250+D258+D266+D270+D277+D287</f>
        <v>7233.5999999999995</v>
      </c>
      <c r="E297" s="70">
        <f t="shared" si="14"/>
        <v>7233.5999999999995</v>
      </c>
      <c r="F297" s="70">
        <f>F49+F182+F189+F196+F206+F213+F220+F226+F233+F240+F250+F258+F266+F270+F277+F287</f>
        <v>6867.2</v>
      </c>
      <c r="G297" s="71">
        <f>G49+G182+G189+G196+G206+G213+G220+G226+G233+G240+G250+G258+G266+G270+G277+G287</f>
        <v>0</v>
      </c>
    </row>
    <row r="298" spans="1:10" x14ac:dyDescent="0.2">
      <c r="A298" s="224" t="s">
        <v>109</v>
      </c>
      <c r="B298" s="225"/>
      <c r="C298" s="226"/>
      <c r="D298" s="89">
        <f>D35</f>
        <v>0</v>
      </c>
      <c r="E298" s="90">
        <f t="shared" si="14"/>
        <v>0</v>
      </c>
      <c r="F298" s="89">
        <f>F35</f>
        <v>0</v>
      </c>
      <c r="G298" s="89">
        <f>G35</f>
        <v>0</v>
      </c>
    </row>
    <row r="299" spans="1:10" ht="24.75" customHeight="1" x14ac:dyDescent="0.2">
      <c r="A299" s="227" t="s">
        <v>110</v>
      </c>
      <c r="B299" s="228"/>
      <c r="C299" s="229"/>
      <c r="D299" s="91">
        <f>D36+D44</f>
        <v>122.3</v>
      </c>
      <c r="E299" s="92">
        <f t="shared" si="14"/>
        <v>122.3</v>
      </c>
      <c r="F299" s="91">
        <f>F36+F44</f>
        <v>4.5999999999999996</v>
      </c>
      <c r="G299" s="91">
        <f>G36+G44</f>
        <v>0</v>
      </c>
    </row>
    <row r="300" spans="1:10" ht="13.5" customHeight="1" x14ac:dyDescent="0.2">
      <c r="A300" s="236" t="s">
        <v>112</v>
      </c>
      <c r="B300" s="236"/>
      <c r="C300" s="237"/>
      <c r="D300" s="140">
        <f>D50</f>
        <v>126.4</v>
      </c>
      <c r="E300" s="141">
        <f>D300+G300</f>
        <v>126.4</v>
      </c>
      <c r="F300" s="140">
        <f>F50</f>
        <v>3.7</v>
      </c>
      <c r="G300" s="140">
        <f>G50</f>
        <v>0</v>
      </c>
    </row>
    <row r="301" spans="1:10" ht="23.25" customHeight="1" x14ac:dyDescent="0.2">
      <c r="A301" s="230" t="s">
        <v>111</v>
      </c>
      <c r="B301" s="231"/>
      <c r="C301" s="232"/>
      <c r="D301" s="118">
        <f>D54+D190+D197+D207+D214+D221+D227+D234+D241+D289</f>
        <v>73.600000000000009</v>
      </c>
      <c r="E301" s="107">
        <f t="shared" si="14"/>
        <v>73.600000000000009</v>
      </c>
      <c r="F301" s="118">
        <f>F54+F190+F197+F207+F214+F221+F227+F234+F241+F289</f>
        <v>0</v>
      </c>
      <c r="G301" s="118">
        <f>G54+G190+G197+G207+G214+G221+G227+G234+G241+G289</f>
        <v>0</v>
      </c>
    </row>
    <row r="302" spans="1:10" ht="14.25" customHeight="1" x14ac:dyDescent="0.2">
      <c r="A302" s="233" t="s">
        <v>98</v>
      </c>
      <c r="B302" s="234"/>
      <c r="C302" s="235"/>
      <c r="D302" s="119">
        <f>D162</f>
        <v>26.7</v>
      </c>
      <c r="E302" s="120">
        <f t="shared" si="14"/>
        <v>26.7</v>
      </c>
      <c r="F302" s="119">
        <f>F162</f>
        <v>0</v>
      </c>
      <c r="G302" s="119">
        <f>G162</f>
        <v>0</v>
      </c>
    </row>
    <row r="303" spans="1:10" ht="13.5" thickBot="1" x14ac:dyDescent="0.25">
      <c r="A303" s="206" t="s">
        <v>30</v>
      </c>
      <c r="B303" s="207"/>
      <c r="C303" s="207"/>
      <c r="D303" s="129">
        <f>D286</f>
        <v>501</v>
      </c>
      <c r="E303" s="129">
        <f t="shared" si="14"/>
        <v>501</v>
      </c>
      <c r="F303" s="129">
        <f>F286</f>
        <v>399</v>
      </c>
      <c r="G303" s="130">
        <f>G286</f>
        <v>0</v>
      </c>
    </row>
    <row r="304" spans="1:10" x14ac:dyDescent="0.2">
      <c r="A304" s="29"/>
      <c r="B304" s="29"/>
      <c r="C304" s="29"/>
      <c r="D304" s="29"/>
      <c r="E304" s="29"/>
      <c r="F304" s="29"/>
      <c r="G304" s="29"/>
    </row>
    <row r="305" spans="1:7" x14ac:dyDescent="0.2">
      <c r="A305" s="29"/>
      <c r="B305" s="29"/>
      <c r="C305" s="29"/>
      <c r="D305" s="29"/>
      <c r="E305" s="29"/>
      <c r="F305" s="29"/>
      <c r="G305" s="29"/>
    </row>
    <row r="306" spans="1:7" x14ac:dyDescent="0.2">
      <c r="A306" s="29"/>
      <c r="B306" s="29"/>
      <c r="C306" s="29"/>
      <c r="D306" s="29"/>
      <c r="E306" s="29"/>
      <c r="F306" s="29"/>
      <c r="G306" s="29"/>
    </row>
    <row r="307" spans="1:7" x14ac:dyDescent="0.2">
      <c r="A307" s="29"/>
      <c r="B307" s="29"/>
      <c r="C307" s="29"/>
      <c r="D307" s="29"/>
      <c r="E307" s="29"/>
      <c r="F307" s="29"/>
      <c r="G307" s="29"/>
    </row>
    <row r="308" spans="1:7" x14ac:dyDescent="0.2">
      <c r="A308" s="29"/>
      <c r="B308" s="29"/>
      <c r="C308" s="29"/>
      <c r="D308" s="29"/>
      <c r="E308" s="29"/>
      <c r="F308" s="29"/>
      <c r="G308" s="29"/>
    </row>
    <row r="309" spans="1:7" x14ac:dyDescent="0.2">
      <c r="A309" s="29"/>
      <c r="B309" s="29"/>
      <c r="C309" s="29"/>
      <c r="D309" s="29"/>
      <c r="E309" s="29"/>
      <c r="F309" s="29"/>
      <c r="G309" s="29"/>
    </row>
    <row r="310" spans="1:7" x14ac:dyDescent="0.2">
      <c r="A310" s="29"/>
      <c r="B310" s="29"/>
      <c r="C310" s="29"/>
      <c r="D310" s="29"/>
      <c r="E310" s="29"/>
      <c r="F310" s="29"/>
      <c r="G310" s="29"/>
    </row>
    <row r="311" spans="1:7" x14ac:dyDescent="0.2">
      <c r="A311" s="29"/>
      <c r="B311" s="29"/>
      <c r="C311" s="29"/>
      <c r="D311" s="29"/>
      <c r="E311" s="29"/>
      <c r="F311" s="29"/>
      <c r="G311" s="29"/>
    </row>
    <row r="312" spans="1:7" x14ac:dyDescent="0.2">
      <c r="A312" s="29"/>
      <c r="B312" s="29"/>
      <c r="C312" s="29"/>
      <c r="D312" s="29"/>
      <c r="E312" s="29"/>
      <c r="F312" s="29"/>
      <c r="G312" s="29"/>
    </row>
    <row r="313" spans="1:7" x14ac:dyDescent="0.2">
      <c r="A313" s="29"/>
      <c r="B313" s="29"/>
      <c r="C313" s="29"/>
      <c r="D313" s="29"/>
      <c r="E313" s="29"/>
      <c r="F313" s="29"/>
      <c r="G313" s="29"/>
    </row>
    <row r="314" spans="1:7" x14ac:dyDescent="0.2">
      <c r="A314" s="29"/>
      <c r="B314" s="29"/>
      <c r="C314" s="29"/>
      <c r="D314" s="29"/>
      <c r="E314" s="29"/>
      <c r="F314" s="29"/>
      <c r="G314" s="29"/>
    </row>
    <row r="315" spans="1:7" x14ac:dyDescent="0.2">
      <c r="A315" s="29"/>
      <c r="B315" s="29"/>
      <c r="C315" s="29"/>
      <c r="D315" s="29"/>
      <c r="E315" s="29"/>
      <c r="F315" s="29"/>
      <c r="G315" s="29"/>
    </row>
  </sheetData>
  <mergeCells count="201">
    <mergeCell ref="C1:G4"/>
    <mergeCell ref="A103:A110"/>
    <mergeCell ref="B109:B110"/>
    <mergeCell ref="B112:G112"/>
    <mergeCell ref="B108:G108"/>
    <mergeCell ref="B103:G103"/>
    <mergeCell ref="A111:C111"/>
    <mergeCell ref="A112:A119"/>
    <mergeCell ref="B122:B123"/>
    <mergeCell ref="B8:B13"/>
    <mergeCell ref="D8:G8"/>
    <mergeCell ref="B60:G60"/>
    <mergeCell ref="A120:C120"/>
    <mergeCell ref="B100:B101"/>
    <mergeCell ref="B82:B83"/>
    <mergeCell ref="B76:G76"/>
    <mergeCell ref="B57:B58"/>
    <mergeCell ref="B68:G68"/>
    <mergeCell ref="F7:G7"/>
    <mergeCell ref="A8:A13"/>
    <mergeCell ref="B16:B23"/>
    <mergeCell ref="E10:F10"/>
    <mergeCell ref="C8:C13"/>
    <mergeCell ref="G10:G13"/>
    <mergeCell ref="B255:G255"/>
    <mergeCell ref="B252:G252"/>
    <mergeCell ref="A259:C259"/>
    <mergeCell ref="A252:A258"/>
    <mergeCell ref="B253:B254"/>
    <mergeCell ref="B256:B258"/>
    <mergeCell ref="A251:C251"/>
    <mergeCell ref="B248:B250"/>
    <mergeCell ref="B244:G244"/>
    <mergeCell ref="B247:G247"/>
    <mergeCell ref="B245:B246"/>
    <mergeCell ref="A244:A250"/>
    <mergeCell ref="A243:C243"/>
    <mergeCell ref="B237:G237"/>
    <mergeCell ref="A173:A178"/>
    <mergeCell ref="A223:C223"/>
    <mergeCell ref="B217:G217"/>
    <mergeCell ref="B187:G187"/>
    <mergeCell ref="A237:A242"/>
    <mergeCell ref="A193:A198"/>
    <mergeCell ref="B200:G200"/>
    <mergeCell ref="B204:B206"/>
    <mergeCell ref="A216:C216"/>
    <mergeCell ref="A209:C209"/>
    <mergeCell ref="B210:G210"/>
    <mergeCell ref="B201:B202"/>
    <mergeCell ref="B218:B220"/>
    <mergeCell ref="A184:A191"/>
    <mergeCell ref="A236:C236"/>
    <mergeCell ref="A230:A235"/>
    <mergeCell ref="B230:G230"/>
    <mergeCell ref="B224:G224"/>
    <mergeCell ref="A229:C229"/>
    <mergeCell ref="A217:A222"/>
    <mergeCell ref="A224:A228"/>
    <mergeCell ref="B185:B186"/>
    <mergeCell ref="B203:G203"/>
    <mergeCell ref="B211:B213"/>
    <mergeCell ref="B177:B178"/>
    <mergeCell ref="B169:B171"/>
    <mergeCell ref="A165:A171"/>
    <mergeCell ref="A164:C164"/>
    <mergeCell ref="B190:B191"/>
    <mergeCell ref="A200:A208"/>
    <mergeCell ref="A210:A215"/>
    <mergeCell ref="B184:G184"/>
    <mergeCell ref="B174:B175"/>
    <mergeCell ref="A278:C278"/>
    <mergeCell ref="B264:B266"/>
    <mergeCell ref="B269:B270"/>
    <mergeCell ref="A260:A266"/>
    <mergeCell ref="B276:B277"/>
    <mergeCell ref="B261:B262"/>
    <mergeCell ref="B273:B274"/>
    <mergeCell ref="B263:G263"/>
    <mergeCell ref="A272:A277"/>
    <mergeCell ref="A268:A270"/>
    <mergeCell ref="A267:C267"/>
    <mergeCell ref="A271:C271"/>
    <mergeCell ref="B268:G268"/>
    <mergeCell ref="B260:G260"/>
    <mergeCell ref="B275:G275"/>
    <mergeCell ref="B272:G272"/>
    <mergeCell ref="A303:C303"/>
    <mergeCell ref="A295:C295"/>
    <mergeCell ref="A296:C296"/>
    <mergeCell ref="B293:B294"/>
    <mergeCell ref="A297:C297"/>
    <mergeCell ref="A292:A294"/>
    <mergeCell ref="B292:G292"/>
    <mergeCell ref="A291:C291"/>
    <mergeCell ref="B286:B288"/>
    <mergeCell ref="A279:A288"/>
    <mergeCell ref="B280:B281"/>
    <mergeCell ref="B285:G285"/>
    <mergeCell ref="B282:G282"/>
    <mergeCell ref="B283:B284"/>
    <mergeCell ref="B279:G279"/>
    <mergeCell ref="A298:C298"/>
    <mergeCell ref="A299:C299"/>
    <mergeCell ref="A301:C301"/>
    <mergeCell ref="A302:C302"/>
    <mergeCell ref="A300:C300"/>
    <mergeCell ref="A156:C156"/>
    <mergeCell ref="B180:G180"/>
    <mergeCell ref="A180:A182"/>
    <mergeCell ref="A179:C179"/>
    <mergeCell ref="B144:G144"/>
    <mergeCell ref="B153:G153"/>
    <mergeCell ref="B161:G161"/>
    <mergeCell ref="B157:G157"/>
    <mergeCell ref="B158:B159"/>
    <mergeCell ref="A160:C160"/>
    <mergeCell ref="B145:B146"/>
    <mergeCell ref="B162:B163"/>
    <mergeCell ref="B154:B155"/>
    <mergeCell ref="A139:A146"/>
    <mergeCell ref="A147:C147"/>
    <mergeCell ref="B148:G148"/>
    <mergeCell ref="B149:B150"/>
    <mergeCell ref="A157:A159"/>
    <mergeCell ref="A172:C172"/>
    <mergeCell ref="B166:B167"/>
    <mergeCell ref="A161:A163"/>
    <mergeCell ref="B168:G168"/>
    <mergeCell ref="B165:G165"/>
    <mergeCell ref="B173:G173"/>
    <mergeCell ref="A130:A137"/>
    <mergeCell ref="B135:G135"/>
    <mergeCell ref="B130:G130"/>
    <mergeCell ref="B104:B105"/>
    <mergeCell ref="B136:B137"/>
    <mergeCell ref="A138:C138"/>
    <mergeCell ref="A148:A155"/>
    <mergeCell ref="B139:G139"/>
    <mergeCell ref="B140:B141"/>
    <mergeCell ref="A67:C67"/>
    <mergeCell ref="A68:A74"/>
    <mergeCell ref="B36:B37"/>
    <mergeCell ref="B44:B45"/>
    <mergeCell ref="B53:G53"/>
    <mergeCell ref="B54:B55"/>
    <mergeCell ref="A84:C84"/>
    <mergeCell ref="B127:B128"/>
    <mergeCell ref="A129:C129"/>
    <mergeCell ref="B95:B96"/>
    <mergeCell ref="A76:A83"/>
    <mergeCell ref="B73:B74"/>
    <mergeCell ref="A75:C75"/>
    <mergeCell ref="B77:B78"/>
    <mergeCell ref="B81:G81"/>
    <mergeCell ref="B126:G126"/>
    <mergeCell ref="A121:A128"/>
    <mergeCell ref="B121:G121"/>
    <mergeCell ref="E9:G9"/>
    <mergeCell ref="B64:G64"/>
    <mergeCell ref="B24:B25"/>
    <mergeCell ref="B47:G47"/>
    <mergeCell ref="B26:B28"/>
    <mergeCell ref="B39:G39"/>
    <mergeCell ref="B40:B43"/>
    <mergeCell ref="E11:E13"/>
    <mergeCell ref="B48:B49"/>
    <mergeCell ref="B30:B33"/>
    <mergeCell ref="B15:G15"/>
    <mergeCell ref="F11:F13"/>
    <mergeCell ref="D9:D13"/>
    <mergeCell ref="A59:C59"/>
    <mergeCell ref="B56:G56"/>
    <mergeCell ref="A15:A58"/>
    <mergeCell ref="A60:A66"/>
    <mergeCell ref="B65:B66"/>
    <mergeCell ref="B50:B51"/>
    <mergeCell ref="B238:B240"/>
    <mergeCell ref="B117:G117"/>
    <mergeCell ref="B118:B119"/>
    <mergeCell ref="B90:G90"/>
    <mergeCell ref="B86:B87"/>
    <mergeCell ref="A102:C102"/>
    <mergeCell ref="A93:C93"/>
    <mergeCell ref="A85:A92"/>
    <mergeCell ref="A94:A101"/>
    <mergeCell ref="B99:G99"/>
    <mergeCell ref="B85:G85"/>
    <mergeCell ref="B94:G94"/>
    <mergeCell ref="B91:B92"/>
    <mergeCell ref="B113:B114"/>
    <mergeCell ref="A199:C199"/>
    <mergeCell ref="B225:B226"/>
    <mergeCell ref="B231:B233"/>
    <mergeCell ref="A192:C192"/>
    <mergeCell ref="B194:B196"/>
    <mergeCell ref="B193:G193"/>
    <mergeCell ref="B176:G176"/>
    <mergeCell ref="B188:B189"/>
    <mergeCell ref="A183:C183"/>
    <mergeCell ref="B131:B132"/>
  </mergeCells>
  <phoneticPr fontId="1" type="noConversion"/>
  <pageMargins left="1.2204724409448819" right="0.23622047244094491" top="0.74803149606299213" bottom="0.74803149606299213" header="0.31496062992125984" footer="0.31496062992125984"/>
  <pageSetup paperSize="9" scale="9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deleguotos</vt:lpstr>
      <vt:lpstr>deleguotos!Print_Titles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Dalia</dc:creator>
  <cp:lastModifiedBy>Vartotojas</cp:lastModifiedBy>
  <cp:lastPrinted>2021-02-01T09:29:04Z</cp:lastPrinted>
  <dcterms:created xsi:type="dcterms:W3CDTF">2011-01-18T17:32:02Z</dcterms:created>
  <dcterms:modified xsi:type="dcterms:W3CDTF">2021-02-01T09:29:14Z</dcterms:modified>
</cp:coreProperties>
</file>