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8_{5CA15120-339C-47AD-9107-99EEFA71D532}" xr6:coauthVersionLast="47" xr6:coauthVersionMax="47" xr10:uidLastSave="{00000000-0000-0000-0000-000000000000}"/>
  <bookViews>
    <workbookView xWindow="2805" yWindow="2805" windowWidth="28800" windowHeight="15555" xr2:uid="{00000000-000D-0000-FFFF-FFFF00000000}"/>
  </bookViews>
  <sheets>
    <sheet name="001 pr. asig" sheetId="3" r:id="rId1"/>
    <sheet name="002 pr. asig" sheetId="5" r:id="rId2"/>
    <sheet name="003 pr. asig" sheetId="6" r:id="rId3"/>
    <sheet name="004 pr. asig" sheetId="7" r:id="rId4"/>
    <sheet name="005 pr. asig" sheetId="8" r:id="rId5"/>
    <sheet name="006 pr. asig" sheetId="9" r:id="rId6"/>
    <sheet name="007 pr. asig" sheetId="10" r:id="rId7"/>
  </sheets>
  <definedNames>
    <definedName name="_xlnm._FilterDatabase" localSheetId="2" hidden="1">'003 pr. asig'!$A$6:$J$131</definedName>
    <definedName name="_xlnm._FilterDatabase" localSheetId="5" hidden="1">'006 pr. asig'!$A$6:$J$172</definedName>
    <definedName name="_xlnm.Print_Area" localSheetId="0">'001 pr. asig'!$A$1:$J$268</definedName>
    <definedName name="_xlnm.Print_Area" localSheetId="1">'002 pr. asig'!$A$1:$J$439</definedName>
    <definedName name="_xlnm.Print_Area" localSheetId="2">'003 pr. asig'!$A$1:$J$106</definedName>
    <definedName name="_xlnm.Print_Area" localSheetId="3">'004 pr. asig'!$A$1:$J$157</definedName>
    <definedName name="_xlnm.Print_Area" localSheetId="4">'005 pr. asig'!$A$1:$J$215</definedName>
    <definedName name="_xlnm.Print_Area" localSheetId="5">'006 pr. asig'!$A$1:$J$157</definedName>
    <definedName name="_xlnm.Print_Area" localSheetId="6">'007 pr. asig'!$A$1:$J$126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0" i="9" l="1"/>
  <c r="J114" i="7"/>
  <c r="J50" i="6"/>
  <c r="J213" i="3"/>
  <c r="J82" i="6"/>
  <c r="C152" i="7" l="1"/>
  <c r="C153" i="7"/>
  <c r="C154" i="7"/>
  <c r="C155" i="7"/>
  <c r="C156" i="7"/>
  <c r="C157" i="7"/>
  <c r="C151" i="7"/>
  <c r="C112" i="6"/>
  <c r="C113" i="6"/>
  <c r="C114" i="6"/>
  <c r="C115" i="6"/>
  <c r="C116" i="6"/>
  <c r="C117" i="6"/>
  <c r="C111" i="6"/>
  <c r="C256" i="3"/>
  <c r="D433" i="5"/>
  <c r="D434" i="5"/>
  <c r="D435" i="5"/>
  <c r="D436" i="5"/>
  <c r="D437" i="5"/>
  <c r="D438" i="5"/>
  <c r="D432" i="5"/>
  <c r="J251" i="5"/>
  <c r="J243" i="5"/>
  <c r="J114" i="10" l="1"/>
  <c r="J65" i="10"/>
  <c r="J57" i="10"/>
  <c r="J51" i="9"/>
  <c r="J130" i="7"/>
  <c r="J97" i="7"/>
  <c r="J139" i="7"/>
  <c r="J122" i="7"/>
  <c r="J106" i="7"/>
  <c r="J89" i="7"/>
  <c r="J81" i="7"/>
  <c r="J73" i="7"/>
  <c r="J65" i="7"/>
  <c r="J57" i="7"/>
  <c r="J49" i="7"/>
  <c r="J41" i="7"/>
  <c r="J33" i="7"/>
  <c r="J17" i="7"/>
  <c r="J9" i="7"/>
  <c r="J25" i="7"/>
  <c r="J74" i="6"/>
  <c r="J91" i="6"/>
  <c r="J66" i="6"/>
  <c r="J147" i="7" l="1"/>
  <c r="J420" i="5"/>
  <c r="D430" i="5"/>
  <c r="D439" i="5" s="1"/>
  <c r="J412" i="5"/>
  <c r="J235" i="5" l="1"/>
  <c r="J146" i="5"/>
  <c r="J138" i="5"/>
  <c r="J73" i="5"/>
  <c r="J65" i="5"/>
  <c r="J57" i="5"/>
  <c r="J49" i="5"/>
  <c r="J41" i="5"/>
  <c r="C250" i="3"/>
  <c r="C255" i="3"/>
  <c r="C254" i="3"/>
  <c r="C253" i="3"/>
  <c r="C252" i="3"/>
  <c r="C251" i="3"/>
  <c r="C127" i="10" l="1"/>
  <c r="C128" i="10"/>
  <c r="C129" i="10"/>
  <c r="C130" i="10"/>
  <c r="C131" i="10"/>
  <c r="C132" i="10"/>
  <c r="C126" i="10"/>
  <c r="C124" i="10" l="1"/>
  <c r="C133" i="10" s="1"/>
  <c r="J106" i="10" l="1"/>
  <c r="J98" i="10"/>
  <c r="J90" i="10"/>
  <c r="J82" i="10"/>
  <c r="J74" i="10"/>
  <c r="J49" i="10"/>
  <c r="J41" i="10"/>
  <c r="J33" i="10"/>
  <c r="J25" i="10"/>
  <c r="J17" i="10"/>
  <c r="J9" i="10"/>
  <c r="C153" i="9"/>
  <c r="C154" i="9"/>
  <c r="C155" i="9"/>
  <c r="C156" i="9"/>
  <c r="C157" i="9"/>
  <c r="C158" i="9"/>
  <c r="C152" i="9"/>
  <c r="C150" i="9" l="1"/>
  <c r="C159" i="9" s="1"/>
  <c r="J122" i="10"/>
  <c r="C210" i="8"/>
  <c r="C211" i="8"/>
  <c r="C212" i="8"/>
  <c r="C213" i="8"/>
  <c r="C214" i="8"/>
  <c r="C215" i="8"/>
  <c r="C209" i="8"/>
  <c r="C159" i="7"/>
  <c r="J185" i="3"/>
  <c r="C207" i="8" l="1"/>
  <c r="C216" i="8" s="1"/>
  <c r="C149" i="7"/>
  <c r="C158" i="7" s="1"/>
  <c r="C109" i="6"/>
  <c r="C118" i="6" s="1"/>
  <c r="C248" i="3"/>
  <c r="C257" i="3" s="1"/>
  <c r="J33" i="5" l="1"/>
  <c r="J74" i="8"/>
  <c r="J172" i="8" l="1"/>
  <c r="J130" i="5"/>
  <c r="J230" i="3" l="1"/>
  <c r="J221" i="3"/>
  <c r="J107" i="3"/>
  <c r="J98" i="3"/>
  <c r="J90" i="3"/>
  <c r="J33" i="3"/>
  <c r="J10" i="3"/>
  <c r="J107" i="8" l="1"/>
  <c r="J164" i="8"/>
  <c r="J68" i="9"/>
  <c r="J76" i="9"/>
  <c r="J65" i="3" l="1"/>
  <c r="J99" i="6"/>
  <c r="J25" i="6"/>
  <c r="J17" i="6"/>
  <c r="J9" i="6"/>
  <c r="J238" i="3"/>
  <c r="J187" i="5"/>
  <c r="J106" i="5"/>
  <c r="J65" i="8"/>
  <c r="J81" i="3"/>
  <c r="J73" i="3"/>
  <c r="J57" i="3"/>
  <c r="J49" i="3"/>
  <c r="J41" i="3"/>
  <c r="J25" i="3"/>
  <c r="J17" i="3"/>
  <c r="J404" i="5"/>
  <c r="J396" i="5"/>
  <c r="J388" i="5"/>
  <c r="J380" i="5"/>
  <c r="J372" i="5"/>
  <c r="J364" i="5"/>
  <c r="J356" i="5"/>
  <c r="J348" i="5"/>
  <c r="J340" i="5"/>
  <c r="J332" i="5"/>
  <c r="J324" i="5"/>
  <c r="J316" i="5"/>
  <c r="J308" i="5"/>
  <c r="J300" i="5"/>
  <c r="J292" i="5"/>
  <c r="J284" i="5"/>
  <c r="J276" i="5"/>
  <c r="J268" i="5"/>
  <c r="J260" i="5"/>
  <c r="J179" i="5"/>
  <c r="J219" i="5"/>
  <c r="J211" i="5"/>
  <c r="J203" i="5"/>
  <c r="J171" i="5"/>
  <c r="J163" i="5"/>
  <c r="J90" i="5"/>
  <c r="J155" i="5"/>
  <c r="J98" i="5"/>
  <c r="J9" i="5"/>
  <c r="J124" i="9"/>
  <c r="J116" i="9"/>
  <c r="J108" i="9"/>
  <c r="J100" i="9"/>
  <c r="J92" i="9"/>
  <c r="J84" i="9"/>
  <c r="J197" i="8" l="1"/>
  <c r="J189" i="8"/>
  <c r="J181" i="8"/>
  <c r="J156" i="8"/>
  <c r="J148" i="8"/>
  <c r="J140" i="8"/>
  <c r="J131" i="8"/>
  <c r="J123" i="8"/>
  <c r="J99" i="8"/>
  <c r="J25" i="5" l="1"/>
  <c r="J91" i="8" l="1"/>
  <c r="J9" i="8" l="1"/>
  <c r="J115" i="8" l="1"/>
  <c r="J57" i="8" l="1"/>
  <c r="J49" i="8"/>
  <c r="J41" i="8"/>
  <c r="J33" i="8"/>
  <c r="J25" i="8"/>
  <c r="J17" i="8"/>
  <c r="J83" i="8"/>
  <c r="J132" i="9"/>
  <c r="J17" i="9"/>
  <c r="J34" i="9"/>
  <c r="J43" i="9"/>
  <c r="J9" i="9"/>
  <c r="J26" i="9"/>
  <c r="J60" i="9"/>
  <c r="J227" i="5"/>
  <c r="J148" i="9" l="1"/>
  <c r="C160" i="9"/>
  <c r="C217" i="8"/>
  <c r="J205" i="8"/>
  <c r="J58" i="6" l="1"/>
  <c r="C119" i="6" s="1"/>
  <c r="J42" i="6" l="1"/>
  <c r="J34" i="6"/>
  <c r="J107" i="6" s="1"/>
  <c r="J195" i="5" l="1"/>
  <c r="J122" i="5"/>
  <c r="J114" i="5"/>
  <c r="D440" i="5" s="1"/>
  <c r="J82" i="5"/>
  <c r="J17" i="5"/>
  <c r="J428" i="5" l="1"/>
  <c r="J193" i="3"/>
  <c r="J246" i="3" s="1"/>
</calcChain>
</file>

<file path=xl/sharedStrings.xml><?xml version="1.0" encoding="utf-8"?>
<sst xmlns="http://schemas.openxmlformats.org/spreadsheetml/2006/main" count="3413" uniqueCount="1002">
  <si>
    <t>Stebėsenos rodiklio</t>
  </si>
  <si>
    <t>Siektinos stebėsenos rodiklių reikšmės</t>
  </si>
  <si>
    <t>pavadinimas</t>
  </si>
  <si>
    <t>mato vnt.</t>
  </si>
  <si>
    <t>001-05-01 (P)</t>
  </si>
  <si>
    <t>Padidinti Savivaldybės teikiamų paslaugų efektyvumą bei pagerinti veiklos valdymą</t>
  </si>
  <si>
    <t>proc.</t>
  </si>
  <si>
    <t>001-05-01-01 (TP)</t>
  </si>
  <si>
    <t>1.1.Savivaldybės biudžeto lėšos (nuosavos, be ankstesnių metų likučio)</t>
  </si>
  <si>
    <t>x</t>
  </si>
  <si>
    <t>1.2. Lietuvos Respublikos valstybės biudžeto dotacijos</t>
  </si>
  <si>
    <t>1.3. Pajamų įmokos ir kitos pajamos</t>
  </si>
  <si>
    <t>1.4. Europos Sąjungos ir kitos tarptautinės finansinės paramos lėšos</t>
  </si>
  <si>
    <t>1.5. Skolintos lėšos</t>
  </si>
  <si>
    <t>1.6. Ankstesni metų likučiai</t>
  </si>
  <si>
    <t>2. Kiti šaltiniai</t>
  </si>
  <si>
    <t>vnt.</t>
  </si>
  <si>
    <t>Parengtų (atnaujintų) strateginio planavimo dokumentų skaičius</t>
  </si>
  <si>
    <t>3</t>
  </si>
  <si>
    <t>Savivaldybės politikų, administracijos ir įstaigų darbuotojų kvalifikacijos tobulinimas</t>
  </si>
  <si>
    <t>001-05-01-07 (TN)</t>
  </si>
  <si>
    <t>1</t>
  </si>
  <si>
    <t>001-05-01-08 (TN)</t>
  </si>
  <si>
    <t>Teisinio reguliavimo panaikinimas, sumažinimas ar pagerinimas siekiant sumažinti administracinę naštą</t>
  </si>
  <si>
    <t>Administracinę naštą mažinančių pakeistų teisės aktų skaičius</t>
  </si>
  <si>
    <t>001-05-01-09 (TN)</t>
  </si>
  <si>
    <t>Bendradarbiavimo sutarčių su įvairiais registrais peržiūra, kreipiant dėmesį į tai, kad iš asmenų nebūtų reikalaujama pristatyti</t>
  </si>
  <si>
    <t>Administracinę naštą mažinančių pakeistų/sudarytų bendradarbiavimo sutarčių skaičius</t>
  </si>
  <si>
    <t>001-05-01-10 (TN)</t>
  </si>
  <si>
    <t>Administracinių paslaugų elektroninių prašymų ir jų viešo prieinamumo parengimas, modifikavimas</t>
  </si>
  <si>
    <t>Elektroninių paslaugų procentas skaičiuojant nuo galimų užsakyti elektroniniu būdu paslaugų</t>
  </si>
  <si>
    <t>Naujų teisės aktų projektų administracinės naštos poveikio vertinimas</t>
  </si>
  <si>
    <t>Įvertintų naujų teisės aktų projektų skaičius</t>
  </si>
  <si>
    <t>Renginiai Savivaldybės darbuotojams administracinės naštos mažinimo tema</t>
  </si>
  <si>
    <t>2</t>
  </si>
  <si>
    <t>001-05-02 (P)</t>
  </si>
  <si>
    <t>Pagerinti komunikaciją, paskatinti vietos bendruomenę labiau įtraukti ir įsitraukti</t>
  </si>
  <si>
    <t>Viešosios informacijos skelbimas</t>
  </si>
  <si>
    <t>Šaltinių, kuriuose platinama informacija apie rajoną, skaičius</t>
  </si>
  <si>
    <t>Kitos bendros valstybės paslaugos (reprezentacinės lėšos)</t>
  </si>
  <si>
    <t>001-05-03 (T)</t>
  </si>
  <si>
    <t>asm.</t>
  </si>
  <si>
    <t>001-05-03-02 (TP)</t>
  </si>
  <si>
    <t>Savivaldybės administracijos darbo organizavimas</t>
  </si>
  <si>
    <t>001-05-03-05 (TP)</t>
  </si>
  <si>
    <t>Mero rezervas</t>
  </si>
  <si>
    <t>Paramos gavėjų skaičius</t>
  </si>
  <si>
    <t xml:space="preserve">Socialinių ir kitų gyvenamųjų, Savivaldybei nuosavybės teisę priklausančių, patalpų nuomos administravimas </t>
  </si>
  <si>
    <t>Administruojamų būstų skaičius</t>
  </si>
  <si>
    <t>10</t>
  </si>
  <si>
    <t>Suorganizuotų Vaiko gerovės komisijos posėdžių skaičius</t>
  </si>
  <si>
    <t>4</t>
  </si>
  <si>
    <t>001-05-04 (T)</t>
  </si>
  <si>
    <t xml:space="preserve">Tinkamai įgyvendinti valstybines (valstybės perduotas savivaldybėms) ir savivaldybės savarankiškas funkcijas </t>
  </si>
  <si>
    <t xml:space="preserve">Suteiktos valstybės pagalbos registrui pateiktų registro objektų skaičius </t>
  </si>
  <si>
    <t>Atliktų valstybinės kalbos vartojimo ir taisyklingumo patikrinimų skaičius</t>
  </si>
  <si>
    <t xml:space="preserve">Lėšos, skirtos užimtumo skatinimo ir motyvavimo paslaugų modelio įgyvendinimui </t>
  </si>
  <si>
    <t>Suteiktų teisinės pagalbos konsultacijų skaičius</t>
  </si>
  <si>
    <t>Jaunimo reikalų koordinatoriams savivaldybėse rekomenduotų atlikti užduočių įgyvendinimas
(ne mažiau, kaip)</t>
  </si>
  <si>
    <t>Užtikrinti prisiimtų finansinių įsipareigojimų vykdymą</t>
  </si>
  <si>
    <t>Palūkanos</t>
  </si>
  <si>
    <t>Iš viso programai finansuoti pagal finansavimo šaltinius:</t>
  </si>
  <si>
    <t>Finansavimo šaltinių suvestinė</t>
  </si>
  <si>
    <t>1. Savivaldybės biudžetas (įskaitant skolintas lėšas)</t>
  </si>
  <si>
    <t xml:space="preserve">Iš jo:                                                            </t>
  </si>
  <si>
    <t>Iš jų regioninių pažangos priemonių lėšos</t>
  </si>
  <si>
    <t>-</t>
  </si>
  <si>
    <t>P-</t>
  </si>
  <si>
    <t>pažangos uždavinys</t>
  </si>
  <si>
    <t>T-</t>
  </si>
  <si>
    <t>tęstinės veiklos uždavinys</t>
  </si>
  <si>
    <t>RE-</t>
  </si>
  <si>
    <t>pažangos priemonė, skirta Regioninės pažangos priemonei įgyvendinti</t>
  </si>
  <si>
    <t>PP-</t>
  </si>
  <si>
    <t>pažangos priemonė</t>
  </si>
  <si>
    <t>PD-</t>
  </si>
  <si>
    <t>dotacijų savivaldybei pažangos priemonė</t>
  </si>
  <si>
    <t>PN-</t>
  </si>
  <si>
    <t>nefinansinės pažangos priemonė</t>
  </si>
  <si>
    <t>TP-</t>
  </si>
  <si>
    <t>tęstinės veiklos priemonė arba tęstinės veiklos priemonė, tiesiogiai susijusi su PP</t>
  </si>
  <si>
    <t>TD-</t>
  </si>
  <si>
    <t>dotacijų savivaldybei tęstinės veiklos priemonė arba dotacijų savivaldybei tęstinės veiklos priemonė, tiesiogiai susijusi su PP</t>
  </si>
  <si>
    <t>TN-</t>
  </si>
  <si>
    <t>nefinansinės tęstinės veiklos priemonė</t>
  </si>
  <si>
    <t>TE-</t>
  </si>
  <si>
    <t xml:space="preserve">tęstinės veiklos priemonė, skirta 2014-2020 m. nacionalinei pažangos programai/ ES fondų investicijų veiksmų programai, įgyvendinti </t>
  </si>
  <si>
    <t>TI-</t>
  </si>
  <si>
    <t>tęstinės veiklos priemonė, pagal kurią planuojami tęstiniai investiciniai projektai (pereinamojo laikotarpio)</t>
  </si>
  <si>
    <t>002-04-01 (P)</t>
  </si>
  <si>
    <t>Padidinti sveikatos priežiūros paslaugų prieinamumą, išplėtoti su visuomenės sveikatos stiprinimu susijusias paslaugas</t>
  </si>
  <si>
    <t>002-04-01-03 (PP)</t>
  </si>
  <si>
    <t>Pasvalio rajono savivaldybės specialialiosios visuomenės sveikatos rėmimo programos įgyvendinimas</t>
  </si>
  <si>
    <t>Įgyvendintų sveikatinimo projektų skaičius</t>
  </si>
  <si>
    <t>Vaikų dantų profilaktikos programos dalyvių skaičius</t>
  </si>
  <si>
    <t>Asmenų, dalyvavusių Pasvalio rajono savivaldybės priklausomybę sukeliančių medžiagų, smurto artimoje aplinkoje ir savižudybių prevencijos, lygių galimybių, lyčių lygybės 2023-2027 m. programos veiklose, skaičius</t>
  </si>
  <si>
    <t>Asmenų, dalyvavusių Visuomenės sveikatos stebėsenos ataskaitos rekomendacijų priemonių plano veiklose, skaičius</t>
  </si>
  <si>
    <t xml:space="preserve">Specialistų pritraukimas sveikatos netolygumams mažinti </t>
  </si>
  <si>
    <t>Į rajoną pritrauktų sveikatos priežiūros specialistų skaičius</t>
  </si>
  <si>
    <t>Paslaugų gavėjų skaičius</t>
  </si>
  <si>
    <t xml:space="preserve">Asmenų, dalyvavusių reguliariuose fizinio aktyvumo užsiėmimuose, skaičius iš viso </t>
  </si>
  <si>
    <t>Suorganizuotų sveikatos raštingumo renginių skaičius ir dalyvių juose skaičius</t>
  </si>
  <si>
    <t>002-04-02 (P)</t>
  </si>
  <si>
    <t>Išplėsti trūkstamas socialines paslaugas, pagerinti kokybę ir prieinamumą</t>
  </si>
  <si>
    <t>Vaikų dienos centrų ir kitų užimtumo paslaugų vaikams tinklo plėtra bendruomenėse</t>
  </si>
  <si>
    <t>Vaikų dienos centrų skaičius</t>
  </si>
  <si>
    <t>Vaikų dienos centrus lankančių vaikų skaičius</t>
  </si>
  <si>
    <t>15</t>
  </si>
  <si>
    <t>002-04-03 (P)</t>
  </si>
  <si>
    <t>Paskatinti socialinę integraciją ir padidinti viešąjį saugumą rajone</t>
  </si>
  <si>
    <t>002-04-03-01 (PP)</t>
  </si>
  <si>
    <t>Religinių bendruomenių ir NVO teikiamų socialinių paslaugų rėmimas</t>
  </si>
  <si>
    <t>Paramą gavusių projektų skaičius</t>
  </si>
  <si>
    <t>002-04-03-03 (TD)</t>
  </si>
  <si>
    <t>Kompleksinių paslaugų šeimai organizavimas</t>
  </si>
  <si>
    <t xml:space="preserve">Socialinės reabilitacijos paslaugų gavėjų skaičius  </t>
  </si>
  <si>
    <t>Naujai įsigytų/ pastatytų/ atnaujintų socialinių būstų skaičius (vnt.)</t>
  </si>
  <si>
    <t>Gyventojų švietimo civilinės saugos klausimais plano įgyvendinimas</t>
  </si>
  <si>
    <t>Policijos įgyvendinamų projektų rėmimas</t>
  </si>
  <si>
    <t>Paramą gavusių policijos programų/projektų skaičius</t>
  </si>
  <si>
    <t>Užtikrinti Lietuvos Respublikos teisės aktais numatytų bei kitų išmokų ir kompensacijų mokėjimą</t>
  </si>
  <si>
    <t>002-04-04-01 (TD)</t>
  </si>
  <si>
    <t>Slaugos priežiūros (pagalbos) tikslinių kompensacijų skyrimas ir mokėjimas</t>
  </si>
  <si>
    <t>Slaugos priežiūros (pagalbos) tikslinių kompensacijų gavėjų skaičius</t>
  </si>
  <si>
    <t>Socialinių pašalpų skyrimas ir mokėjimas</t>
  </si>
  <si>
    <t>Socialinės pašalpos gavėjų skaičius</t>
  </si>
  <si>
    <t>Kompensacijų už būsto šildymą, kietą kurą, šaltą vandenį skyrimas ir mokėjimas</t>
  </si>
  <si>
    <t>Kompensacijų už būsto šildymą, kietą kurą, šaltą vandenį, gavėjų skaičius</t>
  </si>
  <si>
    <t>002-04-04-05 (TD)</t>
  </si>
  <si>
    <t>Laidojimo pašalpų mokėjimas</t>
  </si>
  <si>
    <t>Laidojimo pašalpos gavėjų skaičius</t>
  </si>
  <si>
    <t>002-04-04-06 (TD)</t>
  </si>
  <si>
    <t>Nemokamo maitinimo moksleiviams skyrimas</t>
  </si>
  <si>
    <t>Mokinių, gaunančių nemokamą maitinimą, vidutinis skaičius per mėnesį</t>
  </si>
  <si>
    <t>Mokinių aprūpinimo mokinio reikmenimis skyrimas</t>
  </si>
  <si>
    <t>002-04-04-08 (TP)</t>
  </si>
  <si>
    <t>Socialinė parama kitais įstatyme nenumatytais atvejais</t>
  </si>
  <si>
    <t>Vienkartinės materialinės paramos gavėjų skaičius</t>
  </si>
  <si>
    <t>Vidutinis kompensuotų gavėjų skaičius per mėn.</t>
  </si>
  <si>
    <t>002-04-04-11 (TD)</t>
  </si>
  <si>
    <t>002-04-04-12 (TD)</t>
  </si>
  <si>
    <t>Vienkartinė išmoka vaikui gimus</t>
  </si>
  <si>
    <t>Išmoka vaikui mokėti</t>
  </si>
  <si>
    <t>002-04-04-14 (TD)</t>
  </si>
  <si>
    <t>Vienkartinė išmoka nėščiai moteriai</t>
  </si>
  <si>
    <t>Globos (rūpybos) išmoka</t>
  </si>
  <si>
    <t>002-04-04-16 (TD)</t>
  </si>
  <si>
    <t>Našlaičių įsikūrimo išmoka</t>
  </si>
  <si>
    <t>002-04-04-17 (TD)</t>
  </si>
  <si>
    <t>Globos (rūpybos) tikslinis priedas (šeimos, šeimynos) vaiko laikinosios priežiūros išmokai</t>
  </si>
  <si>
    <t>002-04-04-18 (TD)</t>
  </si>
  <si>
    <t xml:space="preserve">Išmoka besimokančio ar studijuojančio asmens vaiko priežiūrai </t>
  </si>
  <si>
    <t>002-04-04-19 (TD)</t>
  </si>
  <si>
    <t>Išmoka gimus vienu metu daugiau kaip 1 vaikui</t>
  </si>
  <si>
    <t>002-04-04-20 (TD)</t>
  </si>
  <si>
    <t xml:space="preserve">Išmoka įsivaikinus vaiką </t>
  </si>
  <si>
    <t>Įvaikintų vaikų skaičius</t>
  </si>
  <si>
    <t xml:space="preserve">Vaiko laikinosios priežiūros išmoka </t>
  </si>
  <si>
    <t>Būsto nuomos mokesčių dalies kompensavimas</t>
  </si>
  <si>
    <t>Asmenų (šeimų), gavusių būsto nuomos ar išperkamosios būsto nuomos mokesčio dalies kompensaciją, skaičius</t>
  </si>
  <si>
    <t>003-02-03 (P)</t>
  </si>
  <si>
    <t>Išplėtoti sporto ir aktyvaus laisvalaikio paslaugų pasiūlą</t>
  </si>
  <si>
    <t>14</t>
  </si>
  <si>
    <t>Paskatintų sportininkų skaičius</t>
  </si>
  <si>
    <t>Įrengtų sporto statinių skaičius</t>
  </si>
  <si>
    <t>003-03-01 (P)</t>
  </si>
  <si>
    <t>Užtikrinti švietimo paslaugų bei infrastruktūros kokybę, tolygumą, prieinamumą</t>
  </si>
  <si>
    <t>Neformalaus suaugusiųjų švietimo programų įgyvendinimas</t>
  </si>
  <si>
    <t>NSŠ programose dalyvavusių asmenų skaičius, siekiant, kad mokymuose dalyvautų ne mažiau kaip 40 proc. tos pačios lyties asmenų</t>
  </si>
  <si>
    <t>Ugdymo kokybės skatinimo programos įgyvendinimas</t>
  </si>
  <si>
    <t>Paskatintų mokinių ir mokytojų skaičius</t>
  </si>
  <si>
    <t xml:space="preserve">Paremtų studijuojančių pedagogų skaičius </t>
  </si>
  <si>
    <t>Asmenų, gavusių kelionės į darbą dalinių išlaidų kompensavimą, skaičius</t>
  </si>
  <si>
    <t xml:space="preserve">Apdovanotų geriausiai ugdymo aplinką kuriančių švietimo įstaigų skaičius </t>
  </si>
  <si>
    <t>Pasvalio inžinerijos klasės veiklose dalyvaujančių gimnazijų skaičius</t>
  </si>
  <si>
    <t>Pavežamų mokinių skaičius</t>
  </si>
  <si>
    <t xml:space="preserve">Atnaujintų švietimo įstaigų skaičius </t>
  </si>
  <si>
    <t>NVŠ programų įgyvendinimas</t>
  </si>
  <si>
    <t>Neformaliojo vaikų švietimo programų skaičius / programose dalyvaujančių vaikų skaičius</t>
  </si>
  <si>
    <t>004-02-01 (P)</t>
  </si>
  <si>
    <t>Išvystyti turistinių ir rekreacinių paslaugų bei infrastruktūros įvairovę, pagerinti paslaugų kokybę ir prieinamumą</t>
  </si>
  <si>
    <t>004-02-01-01 (RE)</t>
  </si>
  <si>
    <t>Naujai sukurtų/ įdiegtų turizmo objektų skaitmenizavimo priemonių skaičius</t>
  </si>
  <si>
    <t>kompl.</t>
  </si>
  <si>
    <t>004-02-01-02 (RE)</t>
  </si>
  <si>
    <t>Turizmo/ rekreacijos/ lankytinų objektų, pritaikytų lankymui, skaičius</t>
  </si>
  <si>
    <t>004-02-01-04 (RE)</t>
  </si>
  <si>
    <t>004-02-01-05 (RE)</t>
  </si>
  <si>
    <t>004-02-01-06 (RE)</t>
  </si>
  <si>
    <t>Sukurtų turizmo maršrutų skaičius</t>
  </si>
  <si>
    <t>004-02-01-07 (RE)</t>
  </si>
  <si>
    <t>004-02-01-08 (RE)</t>
  </si>
  <si>
    <t>004-02-02 (P)</t>
  </si>
  <si>
    <t>Padidinti kultūros paslaugų įtraukumą, paspartinti kultūros paveldo įveiklinimo procesus</t>
  </si>
  <si>
    <t>350</t>
  </si>
  <si>
    <t>Pateiktų prašymų skirti lėšas leidybai skaičius</t>
  </si>
  <si>
    <t>Užtikrinti kultūros paslaugų teikimą</t>
  </si>
  <si>
    <t>005-06-01 (P)</t>
  </si>
  <si>
    <t>Pagerinti susisiekimo infrastruktūros būklę, viešojo transporto paslaugų prieinamumą bei sudaryti sąlygas gyventojų mobilumui</t>
  </si>
  <si>
    <t>km</t>
  </si>
  <si>
    <t>Atnaujintų/ naujų kelių/ gatvių/ privažiavimo kelių ilgis</t>
  </si>
  <si>
    <t>005-06-01-03 (RE)</t>
  </si>
  <si>
    <t>Bendro su kitomis FZ regiono savivaldybėmis e-bilieto įdiegimas</t>
  </si>
  <si>
    <t>005-06-01-04 (RE)</t>
  </si>
  <si>
    <t xml:space="preserve">Naujai įrengtų/ atnaujintų informacinių įrenginių skaičius </t>
  </si>
  <si>
    <t>005-06-01-05 (RE)</t>
  </si>
  <si>
    <t xml:space="preserve">Atnaujinta autobusų stotis </t>
  </si>
  <si>
    <t>005-06-01-06 (RE)</t>
  </si>
  <si>
    <t>Įrengtų viešų ir pusiau viešų elektromobilių ir (arba) elektrobusų įkrovimo infrastruktūros objektų skaičius</t>
  </si>
  <si>
    <t>005-06-01-07 (RE)</t>
  </si>
  <si>
    <t>Atnaujintų/ naujai dviračių/ pėsčiųjų/ kito bevariklio transporto takų ilgis</t>
  </si>
  <si>
    <t>005-06-02 (P)</t>
  </si>
  <si>
    <t>Išvystyti kokybišką gyvenamąją aplinką ir viešąją inžinerinę infrastruktūrą, išsaugant kraštovaizdį bei ekosistemas ir laikantis ekologiškumo principų</t>
  </si>
  <si>
    <t xml:space="preserve">Socialinių ir kitų gyvenamųjų, Savivaldybei nuosavybės teisę priklausančių, patalpų remontas </t>
  </si>
  <si>
    <t>Suremontuotų/atnaujintų socialinių būstų skaičius</t>
  </si>
  <si>
    <t>005-06-03 (P)</t>
  </si>
  <si>
    <t>Užtikrinti ir paskatinti efektyvų, tolygų ir patikimą energijos naudojimą</t>
  </si>
  <si>
    <t>005-06-03-01 (PP)</t>
  </si>
  <si>
    <t>Saulės elektrinių įrengimas ant visuomeninės paskirties pastatų</t>
  </si>
  <si>
    <t>Įrengtų saulės įrenginių skaičius</t>
  </si>
  <si>
    <t>005-06-04 (T)</t>
  </si>
  <si>
    <t>005-06-04-02 (TP)</t>
  </si>
  <si>
    <t>005-06-04-03 (TP)</t>
  </si>
  <si>
    <t>Turto vertinimas, įregistravimas ir inventorizacija</t>
  </si>
  <si>
    <t>Atliktų turto vertinimo, įregistravimo, inventorizacijos atvejų skaičius</t>
  </si>
  <si>
    <t>Ilgalaikio materialaus turto draudimas</t>
  </si>
  <si>
    <t>Žemės sklypų formavimas ir pertvarkymo projektai,  kadastrinių matavimų ir reikalingų topografinių nuotraukų atlikimas</t>
  </si>
  <si>
    <t>Parengtų projektų skaičius</t>
  </si>
  <si>
    <t>Atliktų kadastrinių matavimų ir topografinių nuotraukų skaičius</t>
  </si>
  <si>
    <t>Geotechniniai tyrinėjimai ir su tuo susijusios paslaugos</t>
  </si>
  <si>
    <t>Gautų paslaugų skaičius</t>
  </si>
  <si>
    <t>Parengtų/atnaujintų teritorijų planavimo dokumentų skaičius</t>
  </si>
  <si>
    <t>006-01-01 (P)</t>
  </si>
  <si>
    <t>Išplėtoti investicijoms bei aukštesnę pridėtinę vertę kuriančiam verslui skirtą infrastruktūrą</t>
  </si>
  <si>
    <t>006-01-01-01 (RE)</t>
  </si>
  <si>
    <t>006-01-01-02 (RE)</t>
  </si>
  <si>
    <t>006-01-02 (P)</t>
  </si>
  <si>
    <t>Išvystyti tvarų ir konkurencingą žemės ūkį</t>
  </si>
  <si>
    <t>Suremontuotų/rekonstruotų melioracijos ir hidrotechninių statinių ir įrenginių skaičius</t>
  </si>
  <si>
    <t>006-01-03 (P)</t>
  </si>
  <si>
    <t>Paskatinti verslumą, gebėjimus prisitaikyti prie besikeičiančios rinkos</t>
  </si>
  <si>
    <t>006-01-03-01 (TP)</t>
  </si>
  <si>
    <t>Smulkaus verslo subjektų rėmimas</t>
  </si>
  <si>
    <t>Paramą gavusių smulkaus verslo subjektų skaičius</t>
  </si>
  <si>
    <t>006-06-02 (P)</t>
  </si>
  <si>
    <t>006-06-02-01 (TP)</t>
  </si>
  <si>
    <t>t</t>
  </si>
  <si>
    <t>006-06-02-02 (TP)</t>
  </si>
  <si>
    <t>Įgyvendintų programų skaičius</t>
  </si>
  <si>
    <t>006-06-02-03 (TP)</t>
  </si>
  <si>
    <t>Medžiojamų gyvūnų daromos žalos prevencijos priemonių diegimas</t>
  </si>
  <si>
    <t>Želdinių įsigijimas, sodinimas ir priežiūra</t>
  </si>
  <si>
    <t>Pasodintų želdinių skaičius</t>
  </si>
  <si>
    <t>Absorbentų ir kitų priemonių, reikalingų avarijų padariniams likviduoti, įsigijimas</t>
  </si>
  <si>
    <t>Avarijų, kuriose buvo likviduoti jų padariniai, skaičius</t>
  </si>
  <si>
    <t>Įgyvendintų taršos mažinimo priemonių skaičius</t>
  </si>
  <si>
    <t>Pagerinti ir išplėsti jaunimo užimtumo veiklas bei formas</t>
  </si>
  <si>
    <t>08.04.01.01</t>
  </si>
  <si>
    <t>Užimtų vaikų ir jaunimo skaičius</t>
  </si>
  <si>
    <t>Pateiktų jaunimo organizacijų projektų skaičius</t>
  </si>
  <si>
    <t>Paremtų jaunimo organizacijų projektų skaičius</t>
  </si>
  <si>
    <t>Savanoriškoje veikloje dalyvavusių asmenų skaičius</t>
  </si>
  <si>
    <t>Bendras akredituotų jaunimo savanorius priimančių organizacijų skaičius</t>
  </si>
  <si>
    <t>Jaunimo reikalų tarybos pateiktų pasiūlymų, rekomendacijų ir išvadų Savivaldybės tarybai, administracijai dėl rengiamų teisės aktų, susijusių su jaunimo politikos klausimais, skaičius</t>
  </si>
  <si>
    <t xml:space="preserve">Jaunimo mokymų, seminarų, konferencijų organizavimo ir kitų išlaidų kompensavimas </t>
  </si>
  <si>
    <t>Organizuotų renginių jaunimui skaičius</t>
  </si>
  <si>
    <t>300</t>
  </si>
  <si>
    <t>Jaunų žmonių, įtrauktų į veiklas, skaičius</t>
  </si>
  <si>
    <t>Seniūnijų, kuriose vykdomas mobilus darbas su jaunimu skaičius</t>
  </si>
  <si>
    <t>005-06-04-01 (TP)</t>
  </si>
  <si>
    <t>005-06-05 (T)</t>
  </si>
  <si>
    <t>005-06-05-01 (TP)</t>
  </si>
  <si>
    <t>005-06-05-02 (TP)</t>
  </si>
  <si>
    <t>Prižiūrėtų/ remontuotų tinklų/ objektų dalis</t>
  </si>
  <si>
    <t>Priduotų tinkamais naudoti objektų skaičius</t>
  </si>
  <si>
    <t>Apdraustų objektų skaičius</t>
  </si>
  <si>
    <t>005-06-03-02 (PP)</t>
  </si>
  <si>
    <t>005-06-03-04 (PP)</t>
  </si>
  <si>
    <t>Užtikrinti savivaldybės teritorinį planavimą</t>
  </si>
  <si>
    <t>Inžinerinės infrastruktūros tinklų bei objektų remontas ir priežiūra</t>
  </si>
  <si>
    <t>Inžinerinės infrastruktūros tinklų bei objektų rekonstravimas ir plėtra</t>
  </si>
  <si>
    <t>005-06-03-03 (TP)</t>
  </si>
  <si>
    <t>005-06-03-05 (PP)</t>
  </si>
  <si>
    <t>Modernizuotas pastatas</t>
  </si>
  <si>
    <t>005-06-03-06 (PP)</t>
  </si>
  <si>
    <t>005-06-03-07 (PP)</t>
  </si>
  <si>
    <t>Projekto "Informacinių švieslenčių sistemos autobusų stotyse ir stotelėse įrengimas" įgyvendinimas</t>
  </si>
  <si>
    <t>Projekto "Pasvalio miesto pramoninės zonos Pasvalio miesto Mūšos g. pasiekimui reikalingos susisiekimo infrastruktūros įrengimas, sutvarkymas ir miesto teritorijų junglumo didinimas, sujungiant į bendrą tinklą pėsčiųjų dviračių takų trūkstamas atkarpas" įgyvendinimas</t>
  </si>
  <si>
    <t>Projekto "Pasvalio muzikos mokyklos pastato, adresu Vilniaus g. 5, LT-39146 Pasvalys, renovavimas" įgyvendinimas</t>
  </si>
  <si>
    <t>Projekto "Pasvalio krašto muziejaus rekonstrukcijos II etapas" įgyvendinimas</t>
  </si>
  <si>
    <t>Projekto "Joniškėlio kultūros centro rekonstrukcija" įgyvendinimas</t>
  </si>
  <si>
    <t>Statybos leidimų ir statybos užbaigimo dokumentų gavimas</t>
  </si>
  <si>
    <t>Daugiatikslių plėtros projektų įgyvendinimas</t>
  </si>
  <si>
    <t>005-06-04-04 (TP)</t>
  </si>
  <si>
    <t>005-06-05-03 (TN)</t>
  </si>
  <si>
    <t>Pasvalio rajono savivaldybės teritorijų planavimo dokumentų ir specialiųjų planų rengimas ir (arba) atnaujinimas</t>
  </si>
  <si>
    <t>Projekto "Regiono turizmo objektų skaitmenizavimas (lankytinų objektų fotoarchyvo sukūrimas, virtualių programėlių/ekskursijų/apps'ų kūrimas, audiogidų sistemos įsigijimas (įskaitant maršrutų savarankiškai keliauti sukūrimą),QR kodų ženklinimas)" įgyvendinimas</t>
  </si>
  <si>
    <t>004-02-01-03 (PP)</t>
  </si>
  <si>
    <t>Projekto "Panevėžio regiono individualaus turizmo paslaugų turinio planavimo informacinė sistema (taikomoji programa su mobiliąja aplikacija)" įgyvendinimas</t>
  </si>
  <si>
    <t>Projekto "Pasvalio miesto parkų susisiekimo ir lankytinų vietų pasiekiamumo infrastruktūros plėtra" įgyvendinimas</t>
  </si>
  <si>
    <t>Projekto "Įrengti pažintinius takus prie Raubonių vandens malūno-karšyklos-verpyklos" įgyvendinimas</t>
  </si>
  <si>
    <t>Modernizuotų katilinių skaičius</t>
  </si>
  <si>
    <t xml:space="preserve">Parengtų investicinių projektų, galimybių studijų ir rinkodaros planų, atliktų konsultacijų skaičius </t>
  </si>
  <si>
    <t>Informacinių technologijų palaikymas ir priežiūra Savivaldybės administracijoje</t>
  </si>
  <si>
    <t>001-05-01-03 (TN)</t>
  </si>
  <si>
    <t>001-05-02-01 (TP)</t>
  </si>
  <si>
    <t>Mero rezervo išlaidų dalis nuo Savivaldybės biudžeto pajamų (neįskaitant valstybės biudžeto dotacijų) sumos</t>
  </si>
  <si>
    <t xml:space="preserve">Savivaldybės parama nenumatytais atvejais </t>
  </si>
  <si>
    <t>004-02-01-09 (PP)</t>
  </si>
  <si>
    <t>Projekto "Pažinkime kaimynus Žiemgaloje"  įgyvendinimas</t>
  </si>
  <si>
    <t>Įgyvendintų/dalyvautų tarptautinių turizmo projektų/ renginių ir pan. skaičius</t>
  </si>
  <si>
    <t>Įsteigtų etatų skaičius</t>
  </si>
  <si>
    <t>Įvairių rinkodaros priemonių, skirtų Pasvalio rajono savivaldybės kultūros, kultūros paslaugų bei organizuojamų renginių informacijos sklaidai, bei leidinių leidybai, įgyvendinimas</t>
  </si>
  <si>
    <t>004-02-02-05 (TP)</t>
  </si>
  <si>
    <t>Savivaldybės kultūros ir meno premijoms finansavimas</t>
  </si>
  <si>
    <t>Paveldosaugos, paminklotvarkos priemonių įgyvendinimas</t>
  </si>
  <si>
    <t>004-02-04 (T)</t>
  </si>
  <si>
    <t>004-02-04-07 (TP)</t>
  </si>
  <si>
    <t>007-03-02 (P)</t>
  </si>
  <si>
    <t>007-03-02-02 (PP)</t>
  </si>
  <si>
    <t>007-05-02 (P)</t>
  </si>
  <si>
    <t>007-05-02-02 (PP)</t>
  </si>
  <si>
    <t>007-05-02-03 (PP)</t>
  </si>
  <si>
    <t>003-03-03 (T)</t>
  </si>
  <si>
    <t>003-03-03-05 (TP)</t>
  </si>
  <si>
    <t>003-03-03-07 (TD)</t>
  </si>
  <si>
    <t>Projekto "Pasvalio rajono savivaldybės gyventojų sveikatos stiprinimas" įgyvendinimas</t>
  </si>
  <si>
    <t>002-04-01-06 (RE)</t>
  </si>
  <si>
    <t>Projekto "Bendruomeninių socialinių paslaugų plėtra asmenims su negalia Pasvalio rajone" įgyvendinimas</t>
  </si>
  <si>
    <t>Mobilizacijos užtikrinimas</t>
  </si>
  <si>
    <t>Civilinės saugos užtikrinimas</t>
  </si>
  <si>
    <t>Įgyvendinti lyčių lygybę ir lygias galimybes skatinančias priemones</t>
  </si>
  <si>
    <t>002-04-04-04 (TD)</t>
  </si>
  <si>
    <t>002-04-04-07 (TP)</t>
  </si>
  <si>
    <t>002-04-04-10 (TD)</t>
  </si>
  <si>
    <t>002-04-04-15 (TD)</t>
  </si>
  <si>
    <t>Projekto "Perėjimas nuo institucinės globos prie bendruomeninių paslaugų" įgyvendinimas</t>
  </si>
  <si>
    <t>Mobilizacinio katalogo pildymas</t>
  </si>
  <si>
    <t>Paremtų religinių organizacijų projektų skaičius</t>
  </si>
  <si>
    <t>007-05-02-04 (TP)</t>
  </si>
  <si>
    <t>Aptarnaujamų klientų skaičius</t>
  </si>
  <si>
    <t>007-05-02-05 (TP)</t>
  </si>
  <si>
    <t>46</t>
  </si>
  <si>
    <t>007-03-02-01 (PP)</t>
  </si>
  <si>
    <t>007-03-02-04 (TN)</t>
  </si>
  <si>
    <t>007-03-02-05 (TP)</t>
  </si>
  <si>
    <t>007-03-02-07 (PN)</t>
  </si>
  <si>
    <t>Melioracijos ir hidrotechninių statinių ir įrenginių remontas ir priežiūra</t>
  </si>
  <si>
    <t>Rekonstruotų griovių ilgis</t>
  </si>
  <si>
    <t>006-06-02-08 (TP)</t>
  </si>
  <si>
    <t>Projekto "Pažink parką tamsoje"  įgyvendinimas</t>
  </si>
  <si>
    <t>Pasvalio rajono jaunimo ir su jaunimų dirbančių organizacijų vykdomų veiklos projektų rėmimas</t>
  </si>
  <si>
    <t>Jaunimo savanorystės plėtojimas</t>
  </si>
  <si>
    <t xml:space="preserve">Jaunimo reikalų tarybos veiklos užtikrinimas </t>
  </si>
  <si>
    <t>Mobilaus darbo su jaunimu plėtojimas Pasvalio rajono savivaldybės teritorijoje</t>
  </si>
  <si>
    <t>Pasvalio rajono religinių bendruomenių vykdomų projektų rėmimas</t>
  </si>
  <si>
    <t>003-02-03-03 (TP)</t>
  </si>
  <si>
    <t>Paskolų grąžinimas</t>
  </si>
  <si>
    <t>Laiku grąžintų paskolų sumos dalis</t>
  </si>
  <si>
    <t>006-01-02-02 (PP)</t>
  </si>
  <si>
    <t>Projekto "Regiono investicijoms tinkamų teritorijų įveiklinimo paslauga" įgyvendinimas</t>
  </si>
  <si>
    <t>Projekto "Komercinės teritorijos prie VIA Baltica kelio teritorijos infrastruktūros įrengimas" įgyvendinimas</t>
  </si>
  <si>
    <t>Informacijos teikimas ir Pasvalio rajono gyventojų švietimas atliekų tvarkymo, aplinkos išsaugojimo klausimais</t>
  </si>
  <si>
    <t>Pasvalio rajono bešeimininkių, apleistų statinių bei teritorijų tvarkymas ir (arba) likvidavimas</t>
  </si>
  <si>
    <t>Kitų aplinkosaugos priemonių įgyvendinimas</t>
  </si>
  <si>
    <t>Projekto "Joniškėlio dvaro parko pritaikymas turizmui" įgyvendinimas</t>
  </si>
  <si>
    <t>Pritaikytas dvaro parkas</t>
  </si>
  <si>
    <t>Pasvalio rajono savivaldybės aplinkos monitoringo programos rengimas, atnaujinimas ir įgyvendinimas</t>
  </si>
  <si>
    <t>006-01-02-01 (TD)</t>
  </si>
  <si>
    <t>002-04-02-08 (TD)</t>
  </si>
  <si>
    <t>002-04-02-09 (TD)</t>
  </si>
  <si>
    <t>Keleivių ir socialiai išskirtinų gyventojų grupių pavėžėjimo ir kelių transporto vežėjų važiavimo išlaidų kompensavimas</t>
  </si>
  <si>
    <t>002-04-04-13 (TD)</t>
  </si>
  <si>
    <t>002-04-03-08 (TN)</t>
  </si>
  <si>
    <t>004-02-02-08 (TP)</t>
  </si>
  <si>
    <t>001-05-01-02 (TN)</t>
  </si>
  <si>
    <t>Pasvalio rajono savivaldybės interneto svetainės bei Pasvalio rajono savivaldybės įstaigų bei organizacijų interneto svetainių priežiūra</t>
  </si>
  <si>
    <t>Pasvalio rajono savivaldybės administracijos strateginio planavimo dokumentų rengimas ir atnaujinimas</t>
  </si>
  <si>
    <t>001-05-01-04 (PP)</t>
  </si>
  <si>
    <t>001-05-01-05 (TN)</t>
  </si>
  <si>
    <t>001-05-01-06 (TN)</t>
  </si>
  <si>
    <t>UAB "Pasvalio autobusų parkas" nuostolių dengimas</t>
  </si>
  <si>
    <t>Savivaldybės įmonių, kurioms dengti nuostoliai, skaičius</t>
  </si>
  <si>
    <t>001-05-03-06 (TD)</t>
  </si>
  <si>
    <t>Valstybės perduotų (deleguotų) funkcijų įgyvendinimas</t>
  </si>
  <si>
    <t>Atliktų gimimų/ mirimų įrašų skaičius</t>
  </si>
  <si>
    <t>001-05-03-08 (TD)</t>
  </si>
  <si>
    <t>001-05-04-01 (TP)</t>
  </si>
  <si>
    <t>001-05-04-02 (TP)</t>
  </si>
  <si>
    <t>Projekto "Svalios progimnazijos ir Lėvens pagrindinės mokyklos stadionų įrengimas" įgyvendinimas</t>
  </si>
  <si>
    <t>Nevyriausybinių kūno kultūros ir sporto organizacijų, viešųjų įstaigų profesionalaus ir mėgėjiško sporto veiklos finansavimas</t>
  </si>
  <si>
    <t>Perspektyvių sportininkų skatinimas ir finansavimas</t>
  </si>
  <si>
    <t>003-02-03-05 (PP)</t>
  </si>
  <si>
    <t>003-03-01-04 (TD)</t>
  </si>
  <si>
    <t>002-04-03-02 (PP)</t>
  </si>
  <si>
    <t>002-04-03-04 (TP)</t>
  </si>
  <si>
    <t>002-04-03-05 (TP)</t>
  </si>
  <si>
    <t>002-04-03-06 (RE)</t>
  </si>
  <si>
    <t>003-03-01-06 (RE)</t>
  </si>
  <si>
    <t>Moksleivių pavėžėjimo užtikrinimas</t>
  </si>
  <si>
    <t>PR-</t>
  </si>
  <si>
    <t>pervedimų priemonė</t>
  </si>
  <si>
    <t>Priemonių, skatinančių moterų ir vyrų lygybę bei diskriminacijos mažinimo savivaldybėje, skaičius</t>
  </si>
  <si>
    <t>005-06-01-01 (TP)</t>
  </si>
  <si>
    <t>005-06-01-02 (RE)</t>
  </si>
  <si>
    <t>005-06-01-08 (TP)</t>
  </si>
  <si>
    <t>ties. m</t>
  </si>
  <si>
    <t>Mobilizacijos ir pilietinio pasisipriešinimo departamento prie KAM pavestų  atlikti užduočių įgyvendinimas
(ne mažiau, kaip)</t>
  </si>
  <si>
    <t>Suorganizuotų Pasvalio rajono savivaldybės ekstremaliųjų operacijų centro posėdžių skaičius</t>
  </si>
  <si>
    <t>Per kalendorinius metus įregistruotų, atnaujintų ir išregistruotų žemės ūkio valdų skaičius</t>
  </si>
  <si>
    <t>Komunalinių atliekų tvarkymas</t>
  </si>
  <si>
    <t>Bešeimininkių, pavojingų atliekų tvarkymas</t>
  </si>
  <si>
    <t>006-06-02-04 (TP)</t>
  </si>
  <si>
    <t>006-06-02-05 (PP)</t>
  </si>
  <si>
    <t>006-06-02-06 (TP)</t>
  </si>
  <si>
    <r>
      <t>006-06-02-07 (TP</t>
    </r>
    <r>
      <rPr>
        <sz val="9"/>
        <rFont val="Times New Roman"/>
        <family val="1"/>
        <charset val="186"/>
      </rPr>
      <t>)</t>
    </r>
  </si>
  <si>
    <t>006-06-02-09 (TP)</t>
  </si>
  <si>
    <t>006-06-02-12 (RE)</t>
  </si>
  <si>
    <t>Asmenų, kurių būklė peržiūrėta Neveiksnių asmenų būklės peržiūrėjimo komisijoje, skaičius</t>
  </si>
  <si>
    <t>001-05-02-02 (TP)</t>
  </si>
  <si>
    <t>002-04-04 (T)</t>
  </si>
  <si>
    <t>004-02-01-10 (PP)</t>
  </si>
  <si>
    <t>Pasvalio rajono bendruomeninių/ nevyriausybinių organizacijų vykdomų projektų kofinansavimas</t>
  </si>
  <si>
    <t>Pasvalio rajono bendruomeninių/ nevyriausybinių organizacijų vykdomų projektų ir strategijų rėmimas</t>
  </si>
  <si>
    <t>Paremtų bendruomeninių/ nevyriausybinių organizacijų projektų skaičius</t>
  </si>
  <si>
    <t>007-03-02-03 (TP)</t>
  </si>
  <si>
    <t>007-05-02-01 (PP)</t>
  </si>
  <si>
    <t>Pasvalio rajono savivaldybės gatvių, vietinės reikšmės kelių, privažiavimo kelių, aikštelių, statinių ir kitų susisiekimo objektų atnaujinimas, priežiūra ir remontas</t>
  </si>
  <si>
    <t>002-04-02-13 (PD)</t>
  </si>
  <si>
    <t>002-04-02-14 (TP)</t>
  </si>
  <si>
    <t>002-04-02-15 (RE)</t>
  </si>
  <si>
    <t>002-04-02-16 (PP)</t>
  </si>
  <si>
    <t>002-04-03-09 (TN)</t>
  </si>
  <si>
    <t>002-04-03-11 (PP)</t>
  </si>
  <si>
    <t>002-04-03-12 (PN)</t>
  </si>
  <si>
    <t>Projekto "Socialinių būstų plėtra" įgyvendinimas</t>
  </si>
  <si>
    <t>Projekto "Ugdymo prieinamumo didinimas ir sąlygų visos dienos mokyklos veikloms vykdyti sudarymas Pasvalio rajono savivaldybės švietimo įstaigose" įgyvendinimas</t>
  </si>
  <si>
    <t>Didinti dokumentų valdymo sistemos skaitmenizavimo  lygį</t>
  </si>
  <si>
    <t>Koofinansuotų bendruomeninių/ nevyriausybinių organizacijų projektų skaičius</t>
  </si>
  <si>
    <t>Pasvalio rajono vietos veiklos grupės veiklos užtikrinimas ir strategijos įgyvendinimas</t>
  </si>
  <si>
    <t>Pasvalio miesto vietos veiklos grupės veiklos užtikrinimas ir strategijos įgyvendinimas</t>
  </si>
  <si>
    <t>Asmenų su sunkia negalia, gaunančių socialinę globą, skaičius</t>
  </si>
  <si>
    <t>Remontuotų katilinių skaičius</t>
  </si>
  <si>
    <t>Tarpinstitucinio bendradarbiavimo plėtra vaiko gerovės užtikrinimui</t>
  </si>
  <si>
    <t>"VšĮ Prie Raubonių malūno" veiklos organizavimas ir administravimas</t>
  </si>
  <si>
    <t>004-02-01-11 (TP)</t>
  </si>
  <si>
    <t>005-06-04-05 (TP)</t>
  </si>
  <si>
    <t>Pasvalio rajono savivaldybės viešųjų pastatų, inžinerinių statinių ir kitų objektų atnaujinimas, priežiūra ir remontas</t>
  </si>
  <si>
    <t>Atnaujintų/remontuotų objektų skaičius, vnt.</t>
  </si>
  <si>
    <t>Užtikrinti efektyvų savivaldybės turto priežiūrą, valdymą ir apskaitą</t>
  </si>
  <si>
    <t>Kompleksinių paslaugų šeimai gavėjų skaičius</t>
  </si>
  <si>
    <t>Kompiuterinės darbo vietų įrangos, ne senesnės nei 7 metai, dalis</t>
  </si>
  <si>
    <t>Elektroniniu parašu pasirašytų dokumentų dalis nuo viso užregistruotų dokumentų skaičiaus</t>
  </si>
  <si>
    <t>Suorganizuotų/ dalyvautų renginių administracinės naštos mažinimo tema skaičius</t>
  </si>
  <si>
    <t>Užimtumo skatinimo ir motyvavimo paslaugų modelyje dalyvavusių asmenų skaičius</t>
  </si>
  <si>
    <t>Laiku sumokėtų palūkanų dalis</t>
  </si>
  <si>
    <t>Vienkartinę išmoką gimus vaikui gavusių asmenų skaičius</t>
  </si>
  <si>
    <t>Išmoką vaikui gavusių asmenų skaičius</t>
  </si>
  <si>
    <t>Vienkartinę išmoką nėščiai moteriai gavusių asmenų skaičius</t>
  </si>
  <si>
    <t>Globos (rūpybos) išmoką gavusių asmenų skaičius</t>
  </si>
  <si>
    <t>Našlaičių įsikūrimo išmoką gavusių asmenų skaičius</t>
  </si>
  <si>
    <t>Vaiko laikinosios priežiūros išmoką gavusių asmenų skaičius</t>
  </si>
  <si>
    <t>Besimokančio ar studijuojančio išmoką gavusių asmenų skaičius</t>
  </si>
  <si>
    <t>Išmoką vienu metu gimus daugiau kaip 1 vaikui gavusių asmenų skaičius</t>
  </si>
  <si>
    <t>Vaiko laikinosios priežiūros išmoką (globos (rūpybos) tikslinį priedą) gavusių asmenų skaičius</t>
  </si>
  <si>
    <t>Paremtų sporto NVO/ viešųjų įstaigų skaičius</t>
  </si>
  <si>
    <t>Raubonių malūno lankytojų skaičius per metus</t>
  </si>
  <si>
    <t>Kultūros ir meno premijas gavusių asmenų skaičius</t>
  </si>
  <si>
    <t>Įgyvendintų priemonių komplektai paveldosaugos, paminklotvarkos srityje</t>
  </si>
  <si>
    <t>Atnaujintų/ suremontuotų susisiekimo objektų skaičius</t>
  </si>
  <si>
    <t>Rekonstruotų/ išplėstų apšvietimo objektų skaičius</t>
  </si>
  <si>
    <t>Naujai išvystytų investicijų pritraukimui/ verslo plėtrai tinkamų teritorijų skaičius</t>
  </si>
  <si>
    <t>Įveiklintų investicijų pritraukimui/ verslo plėtrai tinkamų teritorijų skaičius</t>
  </si>
  <si>
    <t>Sutvarkytų atliekų kiekis, kai teršėjas nežinomas</t>
  </si>
  <si>
    <t>Surinktų atliekų kiekis</t>
  </si>
  <si>
    <t>Vykdomų prevencinių priemonių dėl laukinių gyvūnų daromos žalos skaičius</t>
  </si>
  <si>
    <t>Įgyvendintų kitų aplinkosauginių priemonių skaičius</t>
  </si>
  <si>
    <t>Įgyvendintų informavimo ir švietimo priemonių atliekų tvarkymo ir aplinkos išsaugojimo klausimais skaičius</t>
  </si>
  <si>
    <t>Vykdomų prevencinių priemonių, šviečiant gyventojus bei teikiant informaciją atliekų tvarkymo, aplinkos išsaugojimo klausimais, skaičius</t>
  </si>
  <si>
    <t>003-02-03-02 (PP)</t>
  </si>
  <si>
    <t>002-04-01-02 (PP)</t>
  </si>
  <si>
    <t>003-03-01-01 (PP)</t>
  </si>
  <si>
    <t>Vaikų ir jaunimo socializacijos programų įgyvendinimas</t>
  </si>
  <si>
    <t>Pateiktų paraiškų programų finansavimui skaičius</t>
  </si>
  <si>
    <t>Melioracijos ir hidrotechninių statinių ir įrenginių rekonstravimas</t>
  </si>
  <si>
    <t>Spec. transporto paslaugų gavėjų skaičius</t>
  </si>
  <si>
    <t>Asmenų, gavusių priemones, gerinančias ambulatorinių sveikatos priežiūros paslaugų prieinamumą tuberkulioze sergantiems asmenims, skaičius</t>
  </si>
  <si>
    <t>Parengtų valstybinės žemės sklypų miestuose ir miesteliuose nuomos ir panaudos sutarčių, skaičius</t>
  </si>
  <si>
    <t>005-06-02-02 (PP)</t>
  </si>
  <si>
    <t>Sukurta skaitmeninė kapinių duomenų bazė</t>
  </si>
  <si>
    <t>Projekto "Panevėžio apskrities Kupiškio ir Pasvalio rajonų unikalios skaitmeninės kapinių duomenų bazės sukūrimas, jos atvėrimas gyventojams ir laidojimo viešųjų paslaugų bei duomenų administravimo procesų skaitmeninimas" įgyvendinimas</t>
  </si>
  <si>
    <t>002-04-01-07 (PP)</t>
  </si>
  <si>
    <t>Projekto "Mobilios komandos aprūpinimas įranga ir transporto priemone Pasvalio rajono savivaldybėje" įgyvendinimas</t>
  </si>
  <si>
    <t>Įsigytų įrangos komplektų, skaičius</t>
  </si>
  <si>
    <t>002-04-04-02 (TP)</t>
  </si>
  <si>
    <t>002-04-04-03 (TP)</t>
  </si>
  <si>
    <t>002-04-02-17 (TN)</t>
  </si>
  <si>
    <t>Priemonės vykdytojo pavadinimas</t>
  </si>
  <si>
    <t>Programos, programos uždavinio, priemonės kodas ir požymis</t>
  </si>
  <si>
    <t>007</t>
  </si>
  <si>
    <t>001</t>
  </si>
  <si>
    <t>Savivaldybės valdymo programa</t>
  </si>
  <si>
    <t>Veiklos pavadinimas</t>
  </si>
  <si>
    <t>Įvykdymo terminas (ketv.)</t>
  </si>
  <si>
    <t xml:space="preserve"> Finansavimo šaltiniai</t>
  </si>
  <si>
    <t>Uždavinio, priemonės pavadinimas</t>
  </si>
  <si>
    <t>Bendrasis skyrius</t>
  </si>
  <si>
    <t>Įdiegtos naujos ir išplėtotos esamos (programų palaikymas) informacinės sistemos</t>
  </si>
  <si>
    <t>Prižiūrimos ir modifikuojamos esamos informacinės sistemos, vnt.</t>
  </si>
  <si>
    <t>Administruojamų elektroninio pašto dėžučių skaičius, vnt.</t>
  </si>
  <si>
    <t>Kompiuterizuotų darbo vietų priežiūra</t>
  </si>
  <si>
    <t>Informacinių sistemų priežiūra</t>
  </si>
  <si>
    <t>Elektroninio pašto sistemos administravimas</t>
  </si>
  <si>
    <t>Savivaldybės tinklalapio www.pasvalys.lt tobulinimas</t>
  </si>
  <si>
    <t>Strateginio planavimo ir investicijų skyrius</t>
  </si>
  <si>
    <t>Strateginio planavimo dokuemntų valdymas</t>
  </si>
  <si>
    <t>Juridinis ir personalo skyrius</t>
  </si>
  <si>
    <t>Bendradarbiavimo sutarčių su įvairiais registrais priežiūra, kreipiant dėmesį į tai, kad iš asmenų nebūtų reikalaujama pristatyti paildomus dokumentus iš atitinkamų įstaigų</t>
  </si>
  <si>
    <t>Dokumentų valdymo sistemos skaitmenizavimo  lygio didinimas</t>
  </si>
  <si>
    <t>Renginių Savivaldybės darbuotojams organizavimas administracinės naštos mažinimo tema</t>
  </si>
  <si>
    <t>Teisės aktų rengėjai</t>
  </si>
  <si>
    <t>Visuomenės informavimas apie savivaldybės institucijų veiklą</t>
  </si>
  <si>
    <t>Savivaldybės teisės aktų valdymas, kad būtų įgyvendinta viešojo administravimo savivaldos institucijos veikla-piliečių ir kitų asmenų teisė ieškoti, gauti ir skleisti informaciją</t>
  </si>
  <si>
    <t>Savivaldybės tinklalapio www.pasvalys.lt pildymas, struktūros tobulinimas</t>
  </si>
  <si>
    <t>Pasvalio rajono savivaldybės administracijos feisbuko paskyros sekėjų skaičius didėjimas</t>
  </si>
  <si>
    <t>Gerinti Pasvalio rajono savivaldybės įvaizdį</t>
  </si>
  <si>
    <t>Mero rezervo lėšų panaudojimas</t>
  </si>
  <si>
    <t>Finansų skyrius</t>
  </si>
  <si>
    <t>Žemės ūkio skyrius</t>
  </si>
  <si>
    <t>Socialinės paramos ir sveikatos skyrius</t>
  </si>
  <si>
    <t>Civilinės metrikacijos skyrius</t>
  </si>
  <si>
    <t>Jaunimo reikalų koordinatorius</t>
  </si>
  <si>
    <t xml:space="preserve">Užimtumo skatinimo ir motyvavimo paslaugų modelio įgyvendinimas </t>
  </si>
  <si>
    <t>Palūkanų mokėjimo pagal savivaldybės pasirašytas paskolų sutartis planavimas ir analizė</t>
  </si>
  <si>
    <t>Savivaldybės pasirašytų paskolų sutarčių vykdymo priežiūra</t>
  </si>
  <si>
    <t>Vyriausiasis specialistas (už korupcijai atsparios aplinkos kūrimą atsakingas asmuo)</t>
  </si>
  <si>
    <t>Mokymų, orientuotų į darbuotojų antikorupcinio sąmoningumo stiprinimą, organizavimas.</t>
  </si>
  <si>
    <t>Teisės aktų projektų antikorupcinis vertinimas</t>
  </si>
  <si>
    <t>Suorganizuotų mokymų skaičius</t>
  </si>
  <si>
    <t>001 SAVIVALDYBĖS VALDYMO PROGRAMA</t>
  </si>
  <si>
    <t>002 SOCIALINĖS APSAUGOS IR SVEIKATOS PRIEŽIŪROS PROGRAMA</t>
  </si>
  <si>
    <t>002</t>
  </si>
  <si>
    <t>Socialinės apsaugos ir sveikatos priežiūros programa</t>
  </si>
  <si>
    <t>Programos sveikatinimo projektų finansavimas</t>
  </si>
  <si>
    <t>Vaikų dantų profilaktikos 2023-2027 m. programos įgyvendinimas</t>
  </si>
  <si>
    <t>Pasvalio rajono savivaldybės priklausomybę sukeliančių medžiagų, smurto artimoje aplinkoje ir savižudybių prevencijos, lygių galimybių, lyčių lygybės 2023-2027 m. programos igyvendinimas</t>
  </si>
  <si>
    <t>Visuomenės sveikatos stebėsenos ataskaitos rekomendacijų priemonių plano įgyvendinimas</t>
  </si>
  <si>
    <t>Dokumentų rengimas kompleksinių paslaugų šeimai organizavimui</t>
  </si>
  <si>
    <t>Sudarytų sutarčių ir susitarimų dėl sutarties pakeitimų, parengtų finansinių galimybių pažymų skaičius</t>
  </si>
  <si>
    <t>Organizaciniai darbai skiriant socialines paslaugas, prašymų ir reikiamų dokumentų priėmimas ir patikra, finansinių galimybių vertinimas, teikimas komisijai nagrinėti, protokolų, sprendimų, nukreipimų rengimas, duomenų suvedimas į sistemas, duomenų lėšų planavimui rengimas</t>
  </si>
  <si>
    <t>Apskaitos skyrius</t>
  </si>
  <si>
    <t>Pradėtų teikti naujų paslaugų, susijusių su paslaugų plėtra šeimoje arba bendruomenėje asmenims su intelekto/ psichikos negalia, skaičius</t>
  </si>
  <si>
    <t>Asmenų, turinčių intelekto ir (ar) psichikos negalią, gavusių socialines paslaugas šeimoje arba bendruomenėje, skaičius iš viso</t>
  </si>
  <si>
    <t>Organizuotų komisijos posėdžių ir parengtų protokolų skaičius</t>
  </si>
  <si>
    <t>Parengtų sprendimų skaičius</t>
  </si>
  <si>
    <t>Gautų ir išnagrinėtų prašymų skaičius</t>
  </si>
  <si>
    <t>Švietimo ir sporto skyrius</t>
  </si>
  <si>
    <t>Susipažinimas su pateiktais projektais, pateikimas finansavimui</t>
  </si>
  <si>
    <t>Organizaciniai darbai pritaikant būstą neįgaliesiems (prašymų ir dokumentų priėmimas, jų patikra, eilės sudarymas, darbų pirkimo, komisijos darbo organizavimas, pritaikytų priėmimo būstų organizavimas, ataskaitų rengimas</t>
  </si>
  <si>
    <t>Išnagrinėtų prašymų skaičius, vnt.</t>
  </si>
  <si>
    <t>Išnagrinėtų prašymų skaičius</t>
  </si>
  <si>
    <t>Priimtų komisijos sprendimų skaičius</t>
  </si>
  <si>
    <t xml:space="preserve">Organizaciniai darbai skiriant socialines paslaugas, prašymų ir reikiamų dokumentų priėmimas ir patikra, sprendimų rengimas, duomenų suvedimas į SPIS sistemą        </t>
  </si>
  <si>
    <t>Paprastojo remonto atlikimas</t>
  </si>
  <si>
    <t>Vietinio ūkio ir plėtros skyrius</t>
  </si>
  <si>
    <t>Būsų administravimas</t>
  </si>
  <si>
    <t>Policijos pateiktų projektų / programų vertinimo organizavimas, sutarčių sudarymas, atsiskaitymo kontrolė</t>
  </si>
  <si>
    <t>Lyčių lygybės ir lygių galimybių užtikrinimo veiksmų plano parengimas/ įgyvendinimas</t>
  </si>
  <si>
    <t>Pasirašytų ir patikrintų sprendimų dėl kompensacijų mokėjimo skaičius</t>
  </si>
  <si>
    <t>Slaugos ir priežiūros (pagalbos) tikslinių kompensacijų  ir šalpos kompensacijų dokumentų priėmimas ir patikra, sprendimų parengimas, išmokų perskaičiavimas ir pratęsimas, išmokėjimo dokumentų parengimas ir duomenų suvedimas į sistemas, pranešimų teikimas VSDF Pasvalio skyriui, bylų parengimas išsiuntimui, specialiųjų poreikių lygio nustatymas neįgaliesiems, pažymų parengimas, neįgaliojo pažymėjimo išdavimas</t>
  </si>
  <si>
    <t>Dokumentų priėmimas ir patikra, informacijos iš duomenų bazių surinkimas, turto vertės nustatymas, sprendimų parengimas, pašalpos mokėjimo dokumentų (žiniaraščių) ir ataskaitų parengimas ir duomenų į sistemas suvedimas, duomenų pateikimas Apskaitos skyriui</t>
  </si>
  <si>
    <t>Priimtų ir išnagrinėtų prašymų skaičius, vnt.</t>
  </si>
  <si>
    <t>Priimtų ir išnagrinėtų prašymų skaičius</t>
  </si>
  <si>
    <t>Pasirašytų ir patikrintų sprendimų skaičius</t>
  </si>
  <si>
    <t>Dokumentų dėl kredito ir palūkanų kompensacijų daugiabučių namų renovacijai priėmimas ir patikra, informacijos iš duomenų bazių surinkimas, pažymų apie šeimos pajamas parengimas, duomenų į sistemas suvedimas, duomenų pateikimas Apskaitos skyriui ir namų bendrijoms</t>
  </si>
  <si>
    <t>Dokumentų priėmimas ir patikra, informacijos iš duomenų bazių surinkimas, turto vertės nustatymas, sprendimų parengimas, kompensacijos mokėjimo dokumentų parengimas ir duomenų į sistemas suvedimas, duomenų pateikimas Šilumą skaičiuojančiai įmonei, Apskaitos skyriui</t>
  </si>
  <si>
    <t>Parengtų pažymų skaičius</t>
  </si>
  <si>
    <t>Priimtų ir patikrintų sprendimų skaičius</t>
  </si>
  <si>
    <t>Parengtų pažymų apie šeimos pajamas skaičius</t>
  </si>
  <si>
    <t>Priimtų prašymų kompensacijoms skirti skaičius</t>
  </si>
  <si>
    <t>Dokumentų priėmimas ir patikra, sprendimų parengimas, pašalpos mokėjimo dokumentų parengimas ir duomenų į sistemas suvedimas, duomenų pateikimas Apskaitos skyriui</t>
  </si>
  <si>
    <t>Dokumentų priėmimas ir patikra, maitinimo skyrimo dokumentų parengimas ir suvedimas į sistemas</t>
  </si>
  <si>
    <t>Priimtų prašymų socialinei paramai mokiniams skaičius</t>
  </si>
  <si>
    <t>Mokinių, gaunančių paramą mokinio reikmenims įsigyti, skaičius</t>
  </si>
  <si>
    <t>Dokumentų priėmimas ir patikra, reikiamų skyrimo dokumentų parengimas ir suvedimas į sistemas</t>
  </si>
  <si>
    <t>Prašymų ir reikiamų dokumentų priėmimas ir patikra, parengimas komisijos svarstymui, paramos išmokėjimo dokumentų rengimas, duomenų suvedimas į sistemas, sprendimų projektų rengimas ir pateikimas Apskaitos skyriui</t>
  </si>
  <si>
    <t>Organizuotų Socialinės paramos komisijų posėdžių skaičius</t>
  </si>
  <si>
    <t xml:space="preserve">Keleivių ir socialiai išskirtinų gyventojų grupių pavėžėjimo kompensavimas </t>
  </si>
  <si>
    <t>Dokumentų priėmimas ir patikra, pašalpos išmokėjimo dokumentų parengimas ir duomenų suvedimas į sistemas ir perdavimas Apskaitos skyriui</t>
  </si>
  <si>
    <t>Pažymų kompetetingai valdžios institucijai apie išmokėtas išmokas šeimai ir išmokas mirties atveju užsieniečiams, gyvenantiems Lietuvoje, ir lietuviams užsienyje rengimas</t>
  </si>
  <si>
    <t>Parengtų ir pasirašytų pažymų skaičius</t>
  </si>
  <si>
    <t>Priimtų sprendimų skaičius, vnt.</t>
  </si>
  <si>
    <t>Dokumentų priėmimas ir patikra, pašalpos išmokėjimo dokumentų parengimas ir duomenų suvedimas į sistemas, perskaičiavimas ir perdavimas Apskaitos skyriui</t>
  </si>
  <si>
    <t>Priimtų prašymų ir sprendimų  skaičius</t>
  </si>
  <si>
    <t>Dokumentų dėl pagalbos pinigų priėmimas ir patikra, pašalpos išmokėjimo dokumentų parengimas ir duomenų suvedimas į sistemas, perskaičiavimas ir perdavimas Apskaitos skyriui</t>
  </si>
  <si>
    <t>Priimtų prašymų skaičius</t>
  </si>
  <si>
    <t>Priimtų sprendimų skaičius</t>
  </si>
  <si>
    <t>Būsto nuomos kompensavimas</t>
  </si>
  <si>
    <t>003 ŠVIETIMO IR SPORTO PROGRAMA</t>
  </si>
  <si>
    <t>003</t>
  </si>
  <si>
    <t>Švietimo ir sporto programa</t>
  </si>
  <si>
    <t>Nevyriausybinių kūno kultūros ir sporto organizacijų, viešųjų įstaigų profesionalaus ir mėgėjiško sporto veiklos finansavimas: sporto varžybų organizavimas ir vykdymas, inventoriaus įsigijimas</t>
  </si>
  <si>
    <t>Perspektyvių sportininkų skatinimas</t>
  </si>
  <si>
    <t>Neformalaus suaugusiųjų švietimo programų įgyvendinimo organizavimas, stebėsena ir priežiūra</t>
  </si>
  <si>
    <t>Įgyvendintų NSŠ programų skaičius</t>
  </si>
  <si>
    <r>
      <t>Ugdymo kokybės s</t>
    </r>
    <r>
      <rPr>
        <sz val="9"/>
        <rFont val="Times New Roman"/>
        <family val="1"/>
        <charset val="186"/>
      </rPr>
      <t>katinimo programos įgyvendinimas</t>
    </r>
  </si>
  <si>
    <t xml:space="preserve">Moksleivių, gyvenančių kaimo vietovėse, neatlygintino pavėžėjimo į mokyklas ir į namus organizavimas </t>
  </si>
  <si>
    <t>Neformaliojo švietimo programų įgyvendinimo organizavimas, stebėsena ir priežiūra</t>
  </si>
  <si>
    <t>vnt./asm.</t>
  </si>
  <si>
    <t>004 KULTŪROS IR TURIZMO PROGRAMA</t>
  </si>
  <si>
    <t>004</t>
  </si>
  <si>
    <t>Dalinis prisidėjimas pagal pateiktas paraiškas leidinių leidybai</t>
  </si>
  <si>
    <t xml:space="preserve">Pasvalio kultūros centro pastato rekonstrukcija </t>
  </si>
  <si>
    <t>Projektų parengimas ir vykdymo priežiūra</t>
  </si>
  <si>
    <t>005 INFRASTRUKTŪROS OBJEKTŲ PRIEŽIŪROS IR PLĖTROS  PROGRAMA</t>
  </si>
  <si>
    <t>005</t>
  </si>
  <si>
    <t>Infrastruktūros objektų priežiūros ir plėtros programa</t>
  </si>
  <si>
    <t>Modernizuotų visuomeninių pastatų skaičius</t>
  </si>
  <si>
    <t>Pasvalio krašto muziejaus rekonstrukcijos II etapas</t>
  </si>
  <si>
    <t>Lėšų planavimas</t>
  </si>
  <si>
    <t>Parengtų techninių projektų/ekspertizių rengimas</t>
  </si>
  <si>
    <t>Žemės sklypų formavimas ir pertvarkymo projektai</t>
  </si>
  <si>
    <t>Pasvalio rajono savivaldybės teritorijų planavimo dokumentų ir specialiųjų planų rengimas</t>
  </si>
  <si>
    <t>006 EKONOMIKOS, ŽEMĖS ŪKIO IR APLINKOS APSAUGOS PROGRAMA</t>
  </si>
  <si>
    <t>006</t>
  </si>
  <si>
    <t>Ekonomikos, žemės ūkio ir aplinkos apsaugos programa</t>
  </si>
  <si>
    <t>Konkursų, atrankų organizavimas</t>
  </si>
  <si>
    <t>Suorganizuotų konkursų, atrankų  skaičius</t>
  </si>
  <si>
    <t>Asmenų, nukentėjusių nuo 1939-1990 m. okupacijų teisiniam statusui gauti dokumentų rengimas</t>
  </si>
  <si>
    <t>Teisės aktų projektų derinimas</t>
  </si>
  <si>
    <t>Visų, Savivaldybės administracijos vardu pasirašytų sutarčių,  finansų vykdymo kontrolė</t>
  </si>
  <si>
    <t>Dokumenetų valdymo organizavimas</t>
  </si>
  <si>
    <t>Juridinių asmenų prašymų ir dokumentų, reikalingų išduoti, papildyti, patikslinti, sustabdyti ar panaikinti licencijas verstis mažmenine prekyba tabako gaminiais ir su tabako gaminiais susijusiais gaminiais, nagrinėjimas</t>
  </si>
  <si>
    <t>Juridinių asmenų prašymų ir dokumentų, reikalingų išduoti, papildyti, patikslinti, sustabdyti ar panaikinti licencijas verstis mažmenine prekyba alkoholiniais gėrimais, nagrinėjimas</t>
  </si>
  <si>
    <t>Prašymų dėl leidimo, suteikiančio teisę transporto priemonei stovėti kelio ženklo Nr. 531 "Rezervuota stovėjimo vieta" galiojimo zonoje Pasvalio rajone, išdavimo nagrinėjimas</t>
  </si>
  <si>
    <t>Prašymų dėl sutikimo atidaryti ar steigti lošimų organizavimo vietą ar tęsti lošimų organizavimo veiklą lošimų organizavimo vietoje išdavimo nagrinėjimas</t>
  </si>
  <si>
    <t>Prašymų dėl leidimo prekiauti ar teikti paslaugas nustatytose viešosiose vietose visoje Pasvalio rajono savivaldybės teritorijoje, išdavimo nagrinėjimas</t>
  </si>
  <si>
    <t>Parengtų įsakymų, potvarkių, sprendimų projektų skaičius</t>
  </si>
  <si>
    <t>Parengtų prašymų dėl nukentėjusio nuo 1939–1990 m. okupacijų teisinio statuso pripažinimo skaičius</t>
  </si>
  <si>
    <t>Atstovautų bylų skaičius</t>
  </si>
  <si>
    <t>Pasirašytos sutartys</t>
  </si>
  <si>
    <t>Centralizuotas vidaus audito skyrius</t>
  </si>
  <si>
    <t>Vidaus auditų atlikimas</t>
  </si>
  <si>
    <t>Atliktų vidaus auditų skaičius</t>
  </si>
  <si>
    <t>Vidaus auditų peržiūra</t>
  </si>
  <si>
    <t>Atliktų vidaus auditų peržiūrų skaičius</t>
  </si>
  <si>
    <t>Vidaus auditų pažangos stebėjimas</t>
  </si>
  <si>
    <t>Skyriaus valstybės tarnautojų kvalifikacijos tobulinimas</t>
  </si>
  <si>
    <t>Išklausytų akad. valandų skaičius</t>
  </si>
  <si>
    <t>Pateiktų rekomendacijų įgyvendinimas</t>
  </si>
  <si>
    <t>Išnagrinėta prašymų</t>
  </si>
  <si>
    <t>Paskolų ėmimo iš banko investiciniams projektams finansuoti organizavimas</t>
  </si>
  <si>
    <t>Parengti investiciniai projektai bei pateiktos paraiškos finansavimui gauti iš Europos Sąjungos struktūrinių fondų, Lietuvos valstybės biudžeto (VIP), bei kitų Lietuvos ir Europos Bendrijų programų</t>
  </si>
  <si>
    <t>Pateiktų paraiškų skaičius</t>
  </si>
  <si>
    <t>Investicinių projektų administravimas ir kontrolė</t>
  </si>
  <si>
    <t>Įgyvendinamų projektų skaičius</t>
  </si>
  <si>
    <t>Savivaldybės kontroliuojamų akcinių bendrovių ir viešųjų įstaigų ūkinės ir finansinės veiklos analizavimas ir finansinių ataskaitų rinkinių pateikimas Savivaldybės tarybai tvirtinti</t>
  </si>
  <si>
    <t>Nekilnojamųjų daiktų pardavimo viešųjų aukcionų organizavimas</t>
  </si>
  <si>
    <t>Suorganizuotų aukcionų skaičius</t>
  </si>
  <si>
    <t>Turto perdavimo panaudos ar nuomos pagrindais, pagal patikėjimo sutartis organizavimas</t>
  </si>
  <si>
    <t>Nekilnojamų kultūros paveldo objektų stebėsena</t>
  </si>
  <si>
    <t>Surašytų būklės patikrinimo aktų skaičius</t>
  </si>
  <si>
    <t>Kultūros paveldo sklaidos priemonių įgyvendinimas</t>
  </si>
  <si>
    <t>Įgyvendintų priemonių (renginių, projektų, leidinių  ir kt.) skaičius</t>
  </si>
  <si>
    <t>Kultūros paveldo objektų priežiūra, tvarkymas, atnaujinimas</t>
  </si>
  <si>
    <t>Objektų skaičius</t>
  </si>
  <si>
    <t>Archeologiniai tyrimai</t>
  </si>
  <si>
    <t>Atliktų tyrimų skaičius</t>
  </si>
  <si>
    <t>Vietovių ir statinių, susijusių su Lietuvos gyventojų genocidu ir rezistencija, inventorizavimas</t>
  </si>
  <si>
    <t>Atstovavimas savivaldybės administracijai (kaip globos rūpybos įstaigai) ginant neįgaliųjų interesus</t>
  </si>
  <si>
    <t>Parengtų išvadų teismui skaičius</t>
  </si>
  <si>
    <t>Parengtų pareiškimų teismui skaičius</t>
  </si>
  <si>
    <t>Asmenų ir šeimų, turinčių teisę į socialinį būstą, sąrašų sudarymas</t>
  </si>
  <si>
    <t>Asmenų ir šeimų, įrašytų į asmenų ir šeimų, turinčių teisę į paramą socialinio būsto nuomai, sąrašus skaičius</t>
  </si>
  <si>
    <t>Pasvalio rajono savivaldybės bendrojo ugdymo mokyklų tinklo pertvarkos 2021-2025 m. bendrojo plano įgyvendinimo tęsimas</t>
  </si>
  <si>
    <t>Pertvarkytų mokyklų skaičius</t>
  </si>
  <si>
    <t>Ataskaitų skaičius</t>
  </si>
  <si>
    <t>Švietimo įstaigų bendroji veiklos priežiūra</t>
  </si>
  <si>
    <t xml:space="preserve"> Švietimo vadybos aktualijų sklaida </t>
  </si>
  <si>
    <t>Mokyklų vadovų pasitarimų skaičius</t>
  </si>
  <si>
    <t>Registruose nustatytų ataskaitų skaičius</t>
  </si>
  <si>
    <t>Savivaldybės švietimo stebėsenos organizavimas ir vykdymas</t>
  </si>
  <si>
    <t>Švietimo pažangos ataskaita</t>
  </si>
  <si>
    <t>Dalyvavimas Švietimo, mokslo ir sporto ministerijos, Jaunimo reikalų prie Socialinės apsaugos ir darbo ministerijos, Nacionalinės švietimo agentūros ir kitų švietimo veiklą koordinuojančių institucijų organizuojamuose kursuose, seminaruose ir dalykiniuose pasitarimuose</t>
  </si>
  <si>
    <t>Kursų, seminarų ir dalykinių pasitarimų skaičius</t>
  </si>
  <si>
    <t>Gerosios patirties sklaida, susitikimai su kitų savivaldybių švietimo darbuotojais</t>
  </si>
  <si>
    <t>Susitikimų ir dalyvių skaičius</t>
  </si>
  <si>
    <t>Mokytojų atestacijos organizavimas ir vykdymas</t>
  </si>
  <si>
    <t>Atestuotų  mokytojų skaičius</t>
  </si>
  <si>
    <t>Sporto renginių ir programų įgyvendinimo koordinavimas ir stebėsena,  priežiūros vykdymas</t>
  </si>
  <si>
    <t>Parengta pažymų</t>
  </si>
  <si>
    <t>Tarpinstituciniai pasitarimai sprendžiant vaiko gerovės klausimus</t>
  </si>
  <si>
    <t>Tarpinstitucinių pasitarimų skaičius</t>
  </si>
  <si>
    <t>Viešųjų pirkimų skyrius</t>
  </si>
  <si>
    <t>Viešųjų pirkimų vykdymas</t>
  </si>
  <si>
    <t>Viešųjų pirkimų dokumentų viešinimas CVP IS</t>
  </si>
  <si>
    <t>Ūkio ir transporto tarnyba</t>
  </si>
  <si>
    <t>Administracijos ir jos padalinių aprūpinimo techniškai tvarkingomis transporto priemonėmis užtikrinimas</t>
  </si>
  <si>
    <t>Administracijos pastato šilumos ūkio priežiūros vykdymas</t>
  </si>
  <si>
    <t>Atliktų pastato šildymo sistemos hidraulinių bandymų, sistemos plovimo ir priežiūros darbų skaičius</t>
  </si>
  <si>
    <t>Priešgaisrinės saugos įrenginių ir kito materialaus turto priežiūros vykdymas</t>
  </si>
  <si>
    <t>Atliktų gaisarinės signalizacijos ir ugnies gesinimo prietaisų patikrų skaičius</t>
  </si>
  <si>
    <t>Darbų saugos, darbuotojų saugos ir sveikatos, priešgaisrinių normų laikymosi užtikrinimas Administracijoje</t>
  </si>
  <si>
    <t>Atliktų priešgaisrinės saugos ir darbo saugos instruktažų skaičius</t>
  </si>
  <si>
    <t>Profesinės rizikos veiksnių tyrimų rengimas, priemonių nelaimingų atsitikimų darbe ir profesinių ligų prevencijai rengimas, pagal profesinės rizikos vertinimo rezultatus darbo vietų, kuriose kontroliuojamų prevencinių priemonių įgyvendinimo terminų laikomąsi, nustatymas</t>
  </si>
  <si>
    <t>Darbuotojų, aprūpintų apsauginėmis priemonėmis, skaičius</t>
  </si>
  <si>
    <t>Savivaldybei nuosavybės teise priklausančių Savivaldybės administracijos patikėjimo teise valdomų pastatų techninė priežiūra</t>
  </si>
  <si>
    <t>vnt./ tūkst. asm</t>
  </si>
  <si>
    <t>Bešeimininkių atliekų tvarkymas</t>
  </si>
  <si>
    <t>Avarinių melioracijos statinių remontas; melioracijos statinių remontas gyvenvietėse; griovių remontas ir priežiūra</t>
  </si>
  <si>
    <t>Melioracijos statinių rekonstravimas Pasvalio rajone</t>
  </si>
  <si>
    <t>Paramos skyrimo smulkaus verslo rėmimui administravimas</t>
  </si>
  <si>
    <t>Atliekų surinkimas ir tvarkymas</t>
  </si>
  <si>
    <t>Programų įgyvendinimas</t>
  </si>
  <si>
    <t>Miško želdinių ir žėlinių apsauga, bebrų gausos reguliavimas ir jų pastatytų užtvankų ardymas</t>
  </si>
  <si>
    <t xml:space="preserve">Plakatų, laikraščių, žurnalų, knygų, lankstinukų, skirtų aplinkosauginiam švietimui, įsigijimas bei prenumerata; Ugdymo įstaigų, nevyriausybinių organizacijų aplinkosauginė veikla, jų parengtų aplinkosauginių projektų ir programų įgyvendinimas   </t>
  </si>
  <si>
    <t>Užsakytų leidinių, užsakytų ugdymo įstaigoms ir seniunijoms, prenumeratos</t>
  </si>
  <si>
    <t>Seniūnijų bendro naudojimo teritorijose želdinių sodinimas, priežiūra</t>
  </si>
  <si>
    <t>Avarijų likvidavimo priemonių įsigijimas</t>
  </si>
  <si>
    <t>Gręžinių tamponavimas, bešeimininkių  apleistų teritorijų  tvarkymo darbai</t>
  </si>
  <si>
    <t>Invazinių pavojingų augalų naikinimas; saugojamų teritorijų, gamtos paminklų ir gamtos paveldo objektų tvarkymas ir kt.</t>
  </si>
  <si>
    <t>ha</t>
  </si>
  <si>
    <t>Išnaikintų inavazinių augalų plotas</t>
  </si>
  <si>
    <t>007 BENDRUOMENINĖS VEIKLOS IR JAUNIMO RĖMIMO PROGRAMA</t>
  </si>
  <si>
    <t>Bendruomeninės veiklos ir jaunimo rėmimo programa</t>
  </si>
  <si>
    <t>Vaikų ir jaunimo socializacijos programos koordinavimas ir įgyvendinimas</t>
  </si>
  <si>
    <t>Kvietimo teikti projektines paraiškas organizavimas, dalyvavimas jaunimo ir su jaunimu dirbančių organizacijų paraiškų vertinime, sutarčių su finansavimą gavusiomis organizacijomis parengimas, atsiskaitymo už lėšų panaudojimą priežiūra</t>
  </si>
  <si>
    <t>Jaunimo savanoriškos veiklos organizavimas ir priežiūra</t>
  </si>
  <si>
    <t>Jaunimo reiklaų tarybos veiklos plane numatytų priemonių įgyvendinimo koordinavimas</t>
  </si>
  <si>
    <t>Jaunimo mokymų, seminarų, konferencijų organizavimas</t>
  </si>
  <si>
    <t>Mobilaus darbo su jaunimu vykdymas</t>
  </si>
  <si>
    <t>Mobilaus darbo su jaunimu poreikio teikimo nustatymas</t>
  </si>
  <si>
    <t>Parengtų analizių skaičius</t>
  </si>
  <si>
    <t>Bendruomenių pateiktų projektų vertinimo organizavimas, sutarčių sudarymas, atsiskaitymo kontrolė</t>
  </si>
  <si>
    <t>Religinių bendrijų pateiktų projektų vertinimo organizavimas, sutarčių sudarymas, atsiskaitymo kontrolė</t>
  </si>
  <si>
    <t>Kvietimo teikti projektines paraiškas konkurso būdu organizavimas, dalyvavimas NVO paraiškų vertinime, sutarčių su finansavimą gavusiomis NVO parengimas, atsiskaitymo už lėšų panaudojimą priežiūra</t>
  </si>
  <si>
    <t>Pasvalio rajono vietos plėtros strategijos įgyvendinimas</t>
  </si>
  <si>
    <t>Pasvalio miesto vietos plėtros strategijos įgyvendinimas</t>
  </si>
  <si>
    <t>004 Kultūros ir turizmo programa</t>
  </si>
  <si>
    <t>Atliktų viešųjų pirkimų /Iš jų:</t>
  </si>
  <si>
    <t>Atliktų atvirų konkursų (supaprastintų)</t>
  </si>
  <si>
    <t>Atliktų mažos vertės pirkimų</t>
  </si>
  <si>
    <t>Atliktų pirkimų per CPO LT</t>
  </si>
  <si>
    <t>Paviešintos viešųjų pirkimų sutartys ir jų pakeitimai</t>
  </si>
  <si>
    <t>Atliktų atvirų konkursų (tarptautinių)</t>
  </si>
  <si>
    <t>Viešųjų pirkimų 
plano parengimas</t>
  </si>
  <si>
    <t>Metinio savivaldybės administracijos viešųjų pirkimų plano parengimas ir kontrolė</t>
  </si>
  <si>
    <t>Atliktų viešųjų pirkimų (kaip centrinės perkančiosios organizacijos)</t>
  </si>
  <si>
    <t>Pareiškėjų priėmimas paramai už žemės ūkio naudmenas ir kitus plotus bei gyvulius gauti</t>
  </si>
  <si>
    <t>Priimtų paraiškų skaičius</t>
  </si>
  <si>
    <t>Valstybinės nuomojamos žemės apskaičiavimas ir tikslinimas</t>
  </si>
  <si>
    <t>Suformuotų deklaracijų skaičius, vnt.</t>
  </si>
  <si>
    <t>Teisės aktų projektai suderinti pagal terminus</t>
  </si>
  <si>
    <t>Savivaldybės administracijos biudžeto planavimas, vykdymo kontrolė ir ataskaitų rengimas</t>
  </si>
  <si>
    <t>Finansinių ataskaitų rengimas</t>
  </si>
  <si>
    <t xml:space="preserve">vnt. </t>
  </si>
  <si>
    <t>Kitų ataskaitų rengimas</t>
  </si>
  <si>
    <t>Darbo užmokesčio apskaitos tvarkymas</t>
  </si>
  <si>
    <t>Turto apskaitos tvarkymas</t>
  </si>
  <si>
    <t>Pasvalio rajono savivaldybės administracijos turto, pinigų ir įsipareigojimų inventorizacija</t>
  </si>
  <si>
    <t>Vidaus kontrolės viešajame juridiniame asmenyje ir jų pavaldžiose įstaigose vertinimas</t>
  </si>
  <si>
    <t>Parengta ataskaita, skaičius</t>
  </si>
  <si>
    <t>Užtikrintas investicinių projektų finansavimas</t>
  </si>
  <si>
    <t xml:space="preserve">Dokumentų rengimas dėl mokesčių, rinkliavų dydžių nustatymo </t>
  </si>
  <si>
    <t>Parengta Savivaldybės tarybos sprendimų projektų, skaičius</t>
  </si>
  <si>
    <t>Savivaldybės administracijos valdomo turto pardavimo viešame aukcione organizavimas</t>
  </si>
  <si>
    <t>Teisės aktų  projektų, dėl socialinių paslaugų ir sveikatos priežiūros paslaugų, rengimas</t>
  </si>
  <si>
    <t>Parengti teisės aktų projektai, skaičius</t>
  </si>
  <si>
    <t>Techniškai tvarkingos transporto priemonės</t>
  </si>
  <si>
    <t>Antikorupciniu požiūriu įvertinti  teisės aktų projektai, kuriuos privaloma įvertinti pagal Korupcijos prevencijos įstatymo 8 straipsnio 1 dalies nuostatas</t>
  </si>
  <si>
    <t>Savivaldybei pagal teisės aktus priskirtų archyvinių dokumentų tvarkymas</t>
  </si>
  <si>
    <t>Valstybinės kalbos vartojimo ir  taisyklingumo kontrolės užtikrinimas</t>
  </si>
  <si>
    <t>Dalyvavimas rengiant ir vykdant mobilizaciją, demobilizaciją, priimančiosios šalies paramą</t>
  </si>
  <si>
    <t>Civilinės saugos organizavimo funkcijos vykdymas</t>
  </si>
  <si>
    <t>Pirminės teisinės pagalbos gyventojams reikimas</t>
  </si>
  <si>
    <t xml:space="preserve">Pasvalio rajono savivaldybės interneto svetainės lankytojų skaičiaus metinis padidėjimas </t>
  </si>
  <si>
    <t>Mobilizacijos funkcijų vykdymo užtikrinimas</t>
  </si>
  <si>
    <t>Pasirengimas reaguoti į ekstremalias situacijas</t>
  </si>
  <si>
    <t>Sirenų įsigijimas</t>
  </si>
  <si>
    <t>Pasvalio rajono savivaldybės apdovanojimų skyrimas</t>
  </si>
  <si>
    <t>Asmenų gavusių Pasvalio krašto premiją skaičius</t>
  </si>
  <si>
    <t>Visi skyriai  ir seniūnijos</t>
  </si>
  <si>
    <t>Saugomų dokumentų kiekis archyve</t>
  </si>
  <si>
    <t>Specialiosios visuomenės sveikatos rėmimo programos įgyvendinimas</t>
  </si>
  <si>
    <t>Pasvalio rajono savivaldybės paramos teikimas nenumatytais atvejais</t>
  </si>
  <si>
    <t>Vaiko minimalios ir vidutinės priežiūros įstatymo įgyvendinimo vykdymas</t>
  </si>
  <si>
    <t>Projekto "Pasvalio rajono savivaldybės gyventojų sveikatos stiprinimas"koordinavimas</t>
  </si>
  <si>
    <t>Projekto "Bendruomeninių socialinių paslaugų plėtra asmenims su negalia Pasvalio rajone"koordinavomas</t>
  </si>
  <si>
    <t>Projekto "Perėjimas nuo institucinės globos prie bendruomeninių paslaugų" koordinavimas</t>
  </si>
  <si>
    <t>Parengta dokumentacija</t>
  </si>
  <si>
    <t>Lyčių lygybę ir lygias galimybes skatinančių priemonių rengimas</t>
  </si>
  <si>
    <t>Projekto įgyvendinimas</t>
  </si>
  <si>
    <t>Projekto koordinavimas</t>
  </si>
  <si>
    <t>Pasvalio muzikos mokyklos pastato, adresu Vilniaus g. 5, LT-39146 Pasvalys,  dokumentacijos rengimas</t>
  </si>
  <si>
    <t>Parengtų techninių projektų/ekspertizių skaičius</t>
  </si>
  <si>
    <t>Investicinių projektų, galimybių studijų ir rinkodaros planų, reikalingų paraiškų teikimui rengimas</t>
  </si>
  <si>
    <t>Dokumentacijos rengimas ir projekto koordinavimas</t>
  </si>
  <si>
    <t>Projektų rengimas ir vykdymo priežiūra</t>
  </si>
  <si>
    <t>Dokumentacijos rengimas</t>
  </si>
  <si>
    <t>akad.val.</t>
  </si>
  <si>
    <t>Kvalifikacijos tobulinimo organizavimas pagal Administracijos direktoriaus  patvirtintus kvalifikacijos tobulinimo prioritetus ir planus</t>
  </si>
  <si>
    <t xml:space="preserve">Valstybės tarnautojų ir darbuotojų, dirbančių pagal darbo sutartis, per metus kėlusių kvalifikaciją, dalis nuo bendro darbuotojų skaičiaus (proc.) </t>
  </si>
  <si>
    <t>Atliktų santuokų sudarymo/santuokų nutraukimo įrašų skaičius</t>
  </si>
  <si>
    <t>Civilinės būklės aktų įrašų išrašų, kopijų išdavimas gyventojams</t>
  </si>
  <si>
    <t>LR Registrų centro elektroninės gyventojų duomenų bazės pildymas turimais civilinės būklės aktų įrašais</t>
  </si>
  <si>
    <t>Civilinės būklės aktų įrašų pakeitimo, papildymo, ištaisymo įrašų sudarymas</t>
  </si>
  <si>
    <t>Santuokų sudarymo/nutraukimo registravimas, atkūrimas ir įtraukimas į apskaitą</t>
  </si>
  <si>
    <t>Gimimų/mirimų registravimas, atkūrimas ir įtraukimas į apskaitą</t>
  </si>
  <si>
    <t>Laiku pildyta LR Registrų centro elektroninė gyventojų duomenų bazė</t>
  </si>
  <si>
    <t>Sudarytų įrašai skaičius</t>
  </si>
  <si>
    <t>Civilinės būklės aktų įrašų išrašų, kopijų išduotų gyventojams skaičius</t>
  </si>
  <si>
    <t>Pasvalio rajono savivaldybės finansinės ataskaitos rengimas</t>
  </si>
  <si>
    <t>Parengtas Pasvalio rajono savivaldybės finansinių ataskaitų rinkinys</t>
  </si>
  <si>
    <t>Pasvalio rajono savivaldybės biudžeto vykdymo ataskaitų rengimas</t>
  </si>
  <si>
    <t>Parengtas Pasvalio rajono savivaldybės  biudžeto vykdymo ataskaitų rinkinys</t>
  </si>
  <si>
    <t>vnt</t>
  </si>
  <si>
    <t>Neveiksnių asmenų būklės peržiūrėjimo užtikrinimas</t>
  </si>
  <si>
    <t>Jaunimo politikos įgyvendinimas</t>
  </si>
  <si>
    <t>Žemės ūkio funkcijų vykdymas</t>
  </si>
  <si>
    <t>Duomenų tekimas valstybės registrams</t>
  </si>
  <si>
    <t xml:space="preserve">Savivaldybės biudžeto projektas parengtas nustatyta tvarka ir  terminais </t>
  </si>
  <si>
    <t>Priemonės įgyvendinimo užtikrinimas</t>
  </si>
  <si>
    <t>Svalios progimnazijos ir Lėvens pagrindinės mokyklos stadionų dokumentacijos rengimas</t>
  </si>
  <si>
    <t>Apšvietimo, šildymo, kanalizacijos ir kitų sistemų tvarkingumo ir jų techninės būklės kontrolė, smulkių gedimų, smulkių remonto darbų vykdymas</t>
  </si>
  <si>
    <t>Atliktų apšvietimo, šildymo, kanalizacijos ir vandentiekio sistemos priežiūros ir remonto darbų skaičius</t>
  </si>
  <si>
    <t>Duomenų teikimo į Mokinių, Pedagogų, Švietimo ir mokslo institucijų registrus, Švietimo valdymo informacinę sistemą koordinavimas</t>
  </si>
  <si>
    <t>Laiku parengtų sprendimų skaičius</t>
  </si>
  <si>
    <t>Laiku parengtų sutarčių skaičius</t>
  </si>
  <si>
    <t>Pasvalio rajono savivaldybės biudžeto formavimas ir vykdymas</t>
  </si>
  <si>
    <t>Elektroniniu parašu pasirašytų siunčiamų dokumentų  dalis (nuo visų išsiųstų dokumentų)</t>
  </si>
  <si>
    <t>Nustatyta tvarka ir terminais parengtos programos sąmatos ir biudžeto išlaidų sąmatos įvykdymo ataskaitos, vykdoma programų sąmatų kontrolė</t>
  </si>
  <si>
    <t>Nustatyta tvarka ir terminais parengtos finansinės ataskaitos (metinė ir ketvirtinės)</t>
  </si>
  <si>
    <t>Parengtos kitos ataskaitos kompetetingoms institucijoms pagal jų nustatytas formas ir nurodytus terminus</t>
  </si>
  <si>
    <t>Teisės aktų nustatyta tvarka ir terminais apskaičiuotas ir išmokėtas darbo užmokestis</t>
  </si>
  <si>
    <t>Vadovaujantis apskaitos dokumentais, nustatyta  tvarka ir terminais, užpajamuotas/ nurašytas turtas, paskaičiuotas nusidėvėjimas ir amortizacija</t>
  </si>
  <si>
    <t>Atlikta ilgalaikio materialaus ir nematerialaus turto, žaliavų, medžiagų ir ūkinio inventoriaus, nebaigtos statybos, pinigų mokėtinų ir gautinių sumų inventorizacija</t>
  </si>
  <si>
    <t>Teisės aktų projektų, žmogiškųjų išteklių valdymo klausimais, rengimas</t>
  </si>
  <si>
    <t>Atstovavimas Savivaldybės administracijai ir Savivaldybės institucijoms teismuose</t>
  </si>
  <si>
    <t>Nustatytas Savivaldybės administracijos valstybės tarnautojų ir darbuotojų, dirbančių pagal darbo sutartis ir gaunančių užmokestį iš Savivaldybės biudžeto, pareigybių skaičius</t>
  </si>
  <si>
    <t>Paskelbtų Savivaldybės institucijų priimtų norminių teisės aktų Savivaldybės interneto svetainėje ir Seimo kanceliarijos informacinėse sistemose</t>
  </si>
  <si>
    <t>Programos "Dėl funkcijų paskirstymo tarp institucijų, įgyvendinant 2021–2027 metų materialinio nepritekliaus mažinimo programą Lietuvoje" koordinavimas</t>
  </si>
  <si>
    <t>Priemonės vykdymo koordinavimas</t>
  </si>
  <si>
    <t>PASVALIO RAJONO SAVIVALDYBĖS ADMINISTRACIJOS 2025 METŲ VEIKLOS PLANAS</t>
  </si>
  <si>
    <t>2025-ųjų m. asignavimai ir kitos lėšos</t>
  </si>
  <si>
    <t>850</t>
  </si>
  <si>
    <t>85</t>
  </si>
  <si>
    <t>90</t>
  </si>
  <si>
    <t>1000</t>
  </si>
  <si>
    <t>1500</t>
  </si>
  <si>
    <t>002-04-01-09 (RE)</t>
  </si>
  <si>
    <t>Projekto "Mobilių komandų plėtra Pasvalio rajono savivaldybėje" įgyvendinimas</t>
  </si>
  <si>
    <t>002-04-01-10 (RE)</t>
  </si>
  <si>
    <t>Projekto "Slaugytojų ir slaugytojų padėjėjų pritraukimas darbui į Pasvalio rajono savivaldybės asmens sveikatos priežiūros įstaigas" įgyvendinimas</t>
  </si>
  <si>
    <t>002-04-01-11 (PP)</t>
  </si>
  <si>
    <t>Projekto "Sveikatos centro sudėtyje teikiamų sveikatos priežiūros paslaugų infrastruktūros modernizavimas Pasvalio rajono savivaldybėje" įgyvendinimas</t>
  </si>
  <si>
    <t>002-04-01-12 (PP)</t>
  </si>
  <si>
    <t>Projekto "Sveikatos specialistų rengimas, pritraukimas Pasvalio rajono savivaldybėje" įgyvendinimas</t>
  </si>
  <si>
    <t>002-04-01-13 (PP)</t>
  </si>
  <si>
    <t>Projekto "Pasvalio rajono savivaldybės sveikatos centro veiklos modelio diegimas" įgyvendinimas</t>
  </si>
  <si>
    <t>Įsigytų, elektra varomų transporto priemonių, skaičius</t>
  </si>
  <si>
    <t>Projekto "Mobilių komandų plėtra Pasvalio rajono savivaldybėje" koordinavimas</t>
  </si>
  <si>
    <t>Projekto "Slaugytojų ir slaugytojų padėjėjų pritraukimas darbui į Pasvalio rajono savivaldybės asmens sveikatos priežiūros įstaigas" koordinavimas</t>
  </si>
  <si>
    <t>Pritrauktų slaugytojų skaičius</t>
  </si>
  <si>
    <t>Pritrauktų salugytojų padėjėjų skaičius</t>
  </si>
  <si>
    <t>Įsigytos įrangos, įrenginių ir kito ilgalaikio turto, skaičius</t>
  </si>
  <si>
    <t>Projekto "Sveikatos centro sudėtyje teikiamų sveikatos priežiūros paslaugų infrastruktūros modernizavimas Pasvalio rajono savivaldybėje" koordinavimas</t>
  </si>
  <si>
    <t>Pritrauktų specialistų skačius</t>
  </si>
  <si>
    <t>Projekto "Sveikatos specialistų rengimas, pritraukimas Pasvalio rajono savivaldybėje" koordinavimas</t>
  </si>
  <si>
    <t>Projekto "Pasvalio rajono savivaldybės sveikatos centro veiklos modelio diegimas" koordinavimas</t>
  </si>
  <si>
    <t>Stebimų pacientų skaičius</t>
  </si>
  <si>
    <t>244</t>
  </si>
  <si>
    <t>355</t>
  </si>
  <si>
    <t>Socialinės globos paslaugų kompensavimas asmenims su negalia socialinės globos namuose ir šeimynose ir akredituotos socialinės priežiūros, teikiamos NVO, finansavimas</t>
  </si>
  <si>
    <t>002-04-02-18 (PP)</t>
  </si>
  <si>
    <t>Projekto „Bendruomeninių vaikų globos namų steigimas ir vaikų dienos centrų tinklo plėtra Pasvalio rajono savivaldybėje" įgyvendinimas</t>
  </si>
  <si>
    <t>002-04-02-19 (RE)</t>
  </si>
  <si>
    <t>Projekto "Pasvalio rajono savivaldybės inovatyvių ilgalaikės priežiūros paslaugų infrastruktūros plėtra" įgyvendinimas</t>
  </si>
  <si>
    <t>Vaikų, lankančių dienos centrus, skaičius</t>
  </si>
  <si>
    <t>Projekto „Bendruomeninių vaikų globos namų steigimas ir vaikų dienos centrų tinklo plėtra Pasvalio rajono savivaldybėje" koordinavimas</t>
  </si>
  <si>
    <t>Projekto "Pasvalio rajono savivaldybės inovatyvių ilgalaikės priežiūros paslaugų infrastruktūros plėtra" koordinavimas</t>
  </si>
  <si>
    <t>Naujos arba modernizuotos sveikatos priežiūros infrastruktūros naudotojų skaičius per metus</t>
  </si>
  <si>
    <t>Asmenims su negalia pritaikytų būstų skaičius</t>
  </si>
  <si>
    <t>Būsto aplinkos pritaikymas asmenims su negalia</t>
  </si>
  <si>
    <t>Asmenų su negalia NVO akredituotos socialinės reabilitacijos ir spec. transporto paslaugų teikimo finansavimas</t>
  </si>
  <si>
    <t>002-04-03-13 (PP)</t>
  </si>
  <si>
    <t>Trūkstamų specialistų pritraukimas į Pasvalio rajono policijos komisariatą</t>
  </si>
  <si>
    <t>Į rajoną pritrauktų specialistų skaičius</t>
  </si>
  <si>
    <t xml:space="preserve">Trūkstamų specialistų pritraukimas į Pasvalio rajono  policijos komisariatą </t>
  </si>
  <si>
    <t>0</t>
  </si>
  <si>
    <t>002-04-04-21 (TP)</t>
  </si>
  <si>
    <t>Projekto "Materialinio nepritekliaus mažinimas Lietuvoje" įgyvendinimas</t>
  </si>
  <si>
    <t>2442</t>
  </si>
  <si>
    <t>Projekto "Materialinio nepritekliaus mažinimas Lietuvoje" koordinavimas</t>
  </si>
  <si>
    <t>002-04-04-22 (TD)</t>
  </si>
  <si>
    <t>Dokumentų priėmimas ir patikra, kompensacijos išmokėjimo dokumentų parengimas ir duomenų suvedimas į sistemas ir perdavimas Apskaitos skyriui</t>
  </si>
  <si>
    <t>Vaiko priežiūros kompensacinė išmoka</t>
  </si>
  <si>
    <t>Vaiko priežiūros kompensacinės išmokos gavėjų skaičius</t>
  </si>
  <si>
    <t>003-03-01-07 (PP)</t>
  </si>
  <si>
    <t>Projekto "Ankstyvojo ugdymo užtikrinimas vaikams iš socialinę riziką patiriančių šeimų" įgyvendinimas</t>
  </si>
  <si>
    <t>Projekto "Ankstyvojo ugdymo užtikrinimas vaikams iš socialinę riziką patiriančių šeimų" koordinavimas</t>
  </si>
  <si>
    <t>Vaikų skaičius, kuriems skirtas
finansavimas</t>
  </si>
  <si>
    <t>003-03-01-08 (PP)</t>
  </si>
  <si>
    <t>Projekto "Ugdymo priemonės mokykloms" įgyvendinimas</t>
  </si>
  <si>
    <t>Projekto "Ugdymo priemonės mokykloms" koordinavimas</t>
  </si>
  <si>
    <t>Įsigytų autobusų skaičius</t>
  </si>
  <si>
    <t>30/650</t>
  </si>
  <si>
    <t>Projekto "Pasvalio r. sav. piliakalnių ir karstinių įgriuvų pritaikymas lankymui" įgyvendinimas</t>
  </si>
  <si>
    <t>Projekto "Bendrų regiono savivaldybių turizmo maršrutų, skirtų kultūros paveldo objektams bei gamtos ir archeologiniams objektams populiarinti, sukūrimas ir jų rinkodara" įgyvendinimas</t>
  </si>
  <si>
    <t>Projekto "Maršrutuose esančių objektų infrastruktūros modernizavimas ir prieinamumo didinimas" įgyvendinimas</t>
  </si>
  <si>
    <t>004-02-01-12 (RE)</t>
  </si>
  <si>
    <t>Projekto "Gamtos ir kultūros objektų prieinamumo padidinimas (I etapas)" įgyvendinimas</t>
  </si>
  <si>
    <t>Projekto "Gamtos ir kultūros objektų prieinamumo padidinimas (I etapas)" koordinavimas ir dokuemntacijos rengimas</t>
  </si>
  <si>
    <t>Išplėsta/sukurta nauja gamtos ir kultūros objektų infrastruktūra</t>
  </si>
  <si>
    <t>004-02-02-09 (PP)</t>
  </si>
  <si>
    <t>Projekto "Pasvalys – Lietuvos kultūros sostinė 2027 m" įgyvendinimas</t>
  </si>
  <si>
    <t>Pasiruošimo darbai "Pasvalys – Lietuvos kultūros sostinė 2027 m"</t>
  </si>
  <si>
    <t>Sukurtų logotipų skaičius</t>
  </si>
  <si>
    <t>Projekto "Investicijoms tinkamų teritorijų išvystymo trūkumų šalinimas ir teritorijų, pritaikytų investicijoms plėtra Pasvalio r. sav." įgyvendinimas</t>
  </si>
  <si>
    <t>Projekto "Darnios funkcinės zonos viešojo transporto informacinės sistemos kūrimas Pasvalio r. sav." įgyvendinimas</t>
  </si>
  <si>
    <t>Projekto "Darnios FZ viešojo transporto informacinei sistemai pritaikytos viešojo transporto infrastruktūros kūrimas Pasvalio r. sav." įgyvendinimas</t>
  </si>
  <si>
    <t>Projekto "Judumo paslaugų plėtra Pasvalio r. sav." įgyvendinimas</t>
  </si>
  <si>
    <t>006-01-03-02 (TP)</t>
  </si>
  <si>
    <t>Pasvalio rajono savivaldybės uždarųjų akcinių bendrovių ataskaitinių finansinių metų nuostolių dengimas</t>
  </si>
  <si>
    <t>Paramą gavusių subjektų skaičius</t>
  </si>
  <si>
    <t>325</t>
  </si>
  <si>
    <t>4500</t>
  </si>
  <si>
    <t>Projekto „3 konteinerių žaliųjų atliekų surinkimui kapinių teritorijose įrengimas ir gyventojų informavimas ir švietimas“ įgyvendinimas</t>
  </si>
  <si>
    <t>12</t>
  </si>
  <si>
    <t>5</t>
  </si>
  <si>
    <t>007-03-02-08 (TP)</t>
  </si>
  <si>
    <t>007-03-02-09 (PP)</t>
  </si>
  <si>
    <t>Pasvalio rajono savivaldybės jaunimo vasaros užimtumo ir integracijos į darbo rinką skatinimas</t>
  </si>
  <si>
    <t>Projekto "Nestacionarių socialinių paslaugų jaunimui plėtra Pasvalio rajono savivaldybėje“ įgyvendinimas</t>
  </si>
  <si>
    <t>Įkurta AJE</t>
  </si>
  <si>
    <t>Projekto "Nestacionarių socialinių paslaugų jaunimui plėtra Pasvalio rajono savivaldybėje“ dokumentacijos ruošimas ir koordinavimas</t>
  </si>
  <si>
    <t>Įdarbintų jaunų žmonių skaičius</t>
  </si>
  <si>
    <t>Pasvalio rajono savivaldybės jaunimo vasaros užimtumo ir integracijos į darbo rinką skatinima įtraukiant jaunus žmones</t>
  </si>
  <si>
    <t>22</t>
  </si>
  <si>
    <t>007-05-02-06 (PP)</t>
  </si>
  <si>
    <t>Dalyvaujamojo biudžeto įgyvendinimas</t>
  </si>
  <si>
    <t>Įgyvendintų projektų skaičius</t>
  </si>
  <si>
    <t>Projektų pagal dalyvaujamojo biudžeto metodiką fnansavimas</t>
  </si>
  <si>
    <t>Gautų paraiškų skaičius</t>
  </si>
  <si>
    <t>I-IV</t>
  </si>
  <si>
    <t>II-IV</t>
  </si>
  <si>
    <t>IV</t>
  </si>
  <si>
    <t>II-III</t>
  </si>
  <si>
    <t>II</t>
  </si>
  <si>
    <t>Saugojamų teritorijų, gamtos objektų tvarkymo darbai, skaičius</t>
  </si>
  <si>
    <t xml:space="preserve">Duomenų perkėlimas į valstybinio duomenų centro virtualius serverius </t>
  </si>
  <si>
    <t>Į virtualius serverius perkeltų duomenų bazių  ir/ar  sistemų  kiekis</t>
  </si>
  <si>
    <t>Interneto svetainės www.pasvalys.lt atitiktis Bendrųjų reikalavimų valstybės ir savivaldybių institucijų ir įstaigų interneto svetainėms ir mobiliosioms programoms aprašo nuostatoms</t>
  </si>
  <si>
    <t>Suorganizuotų/ dalyvautų renginių su savivaldybėmis, įstaigomis, su kuriomis pasirašytos bendradarbiavimo sutartys, skaičius</t>
  </si>
  <si>
    <t>I</t>
  </si>
  <si>
    <t>Gyventojų perspėjimo sistemos (sirenų) atnaujinimas</t>
  </si>
  <si>
    <t>III-IV</t>
  </si>
  <si>
    <t>mėn.</t>
  </si>
  <si>
    <t>110/380</t>
  </si>
  <si>
    <t>66/40</t>
  </si>
  <si>
    <t>500</t>
  </si>
  <si>
    <t>100</t>
  </si>
  <si>
    <t>40</t>
  </si>
  <si>
    <t>1 /30</t>
  </si>
  <si>
    <t>Mokyklų, aprūpintų kompiuteriais ar / ir laboratorijos priemonėmis, skaičius</t>
  </si>
  <si>
    <t xml:space="preserve">Neformaliojo švietimo programų įgyvendinimo organizavimas, komisijos posėdžių skaičius / neformaliojo vaikų švietimo programų stebėsenos planų skaičius </t>
  </si>
  <si>
    <t>2/2</t>
  </si>
  <si>
    <t>45</t>
  </si>
  <si>
    <t>Trūkstamų sveikatos specialistų į Pasvalio rajono savivaldybės sveikatos priežiūros įstaigas pritraukimas apmokant rezidentūros studijas arba skiriant išmoką trūkstamos specialybės gydytojui</t>
  </si>
  <si>
    <t>4/80</t>
  </si>
  <si>
    <t>180</t>
  </si>
  <si>
    <t xml:space="preserve"> Parengtų finansinių galimybių pažymų skaičius</t>
  </si>
  <si>
    <t>I--IV</t>
  </si>
  <si>
    <t>I-II</t>
  </si>
  <si>
    <t>Sukurta bendra turizmo informacinė sistema kartu su FZ savivaldybėmis</t>
  </si>
  <si>
    <t>002-04-03-14 (PP)</t>
  </si>
  <si>
    <t>Projekto "Priedangų infrastruktūros plėtra Pasvalio rajono savivaldybėje" įgyvendinimas</t>
  </si>
  <si>
    <t>Įrengtų priedangų skaičius įgyvendinant projektą</t>
  </si>
  <si>
    <t>Savivaldybės gyventojų, kuriems užtikrinta vieta priedangose, dalis</t>
  </si>
  <si>
    <t>Projekto "Priedangų infrastruktūros plėtra Pasvalio rajono savivaldybėje" koordinavimas</t>
  </si>
  <si>
    <t>002-04-03-15 (PP)</t>
  </si>
  <si>
    <t>Projekto "Civilinės saugos projektų rėmimas, stiprinant prevenciją, parengtį ir apsirūpinimą būtinų priemonių atsargomis" įgyvendinimas</t>
  </si>
  <si>
    <t xml:space="preserve">Projekto "Civilinės saugos projektų rėmimas, stiprinant prevenciją, parengtį ir apsirūpinimą būtinų priemonių atsargomis" koordinavimas </t>
  </si>
  <si>
    <t>Gyventojų skaičius, kurį savivaldybė pasirengs laikinai
apgyvendinti kolektyvinės apsaugos statiniuose</t>
  </si>
  <si>
    <t>003-03-01-09 (TN)</t>
  </si>
  <si>
    <t>Įtraukiojo ugdymo įgyvendinimas Pasvalio rajone</t>
  </si>
  <si>
    <t>Įtraikio ugdymo programos įgyvendinimas</t>
  </si>
  <si>
    <t>Atliktų, švietimo įstaigų poreikio pritaikyti aplinkas SUP mokiniams, vertinimų skaičius</t>
  </si>
  <si>
    <t>001-05-03-07 (TD)</t>
  </si>
  <si>
    <t>Darbo rinkos politikos rengimas ir įgyvendinimas</t>
  </si>
  <si>
    <t>Pasibaigus užimtumo didinimo programoms po 6 mėnesių dirbs arba vykdys savarankišką veiklą asmenų dalis iš užimtumo didinimo programų dalyvių skaičiaus</t>
  </si>
  <si>
    <t>Užimtumo didinimo programos įgyvendinimas</t>
  </si>
  <si>
    <t>003-03-01-05 (PP)</t>
  </si>
  <si>
    <t>„Tūkstantmečio mokyklų" programa</t>
  </si>
  <si>
    <t>Mokyklų, dalyvaujančių „Tūkstantmečio mokyklų" programoje, skaičius</t>
  </si>
  <si>
    <t>004-02-02-06 (TI)</t>
  </si>
  <si>
    <t>Projekto "Pasvalio kultūros centro pastato rekonstrukcija"  įgyvendinimas</t>
  </si>
  <si>
    <t>Rekonstruotų kultūros paslaugas teikiančių objektų skaičius</t>
  </si>
  <si>
    <t>006-06-02-13 (TE)</t>
  </si>
  <si>
    <t>Projekto "Panevėžio regiono komunalinių atliekų tvarkymo infrastruktūros plėtra" įgyvendinimas</t>
  </si>
  <si>
    <t>Įrengti daiktų mainų punktus ir svarstyklės didžiųjų gabaritų atliekų surinkimo aikštelėse Pasvalyje ir Joniškėlyje</t>
  </si>
  <si>
    <t>Projekto įgyvendinimas koordinavimas</t>
  </si>
  <si>
    <t>PATVIRTINTA
Pasvalio rajono savivaldybės administracijos direktoriaus 2025 m.  gegužės 8 d. įsakymu Nr. DV-188 
(Pasvalio rajono savivaldybės administracijos direktoriaus
2025 m. gruodžio 30 d. įsakymo Nr. DV-580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</si>
</sst>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4" x14ac:knownFonts="1">
    <font>
      <sz val="10"/>
      <name val="Arial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color theme="2" tint="-0.499984740745262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2" tint="-0.499984740745262"/>
      <name val="Times New Roman"/>
      <family val="1"/>
      <charset val="186"/>
    </font>
    <font>
      <sz val="9"/>
      <color theme="2" tint="-0.499984740745262"/>
      <name val="Times New Roman"/>
      <family val="1"/>
      <charset val="186"/>
    </font>
    <font>
      <sz val="9"/>
      <name val="Times New Roman"/>
      <family val="1"/>
      <charset val="186"/>
    </font>
    <font>
      <sz val="9"/>
      <color rgb="FF75717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FFFFFF"/>
      <name val="Times New Roman"/>
      <family val="1"/>
      <charset val="186"/>
    </font>
    <font>
      <i/>
      <sz val="9"/>
      <color rgb="FF000000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8"/>
      <name val="Arial"/>
      <family val="2"/>
      <charset val="186"/>
    </font>
    <font>
      <sz val="8"/>
      <color theme="2" tint="-0.499984740745262"/>
      <name val="Times New Roman"/>
      <family val="1"/>
      <charset val="186"/>
    </font>
    <font>
      <sz val="9"/>
      <color theme="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u/>
      <sz val="9"/>
      <color rgb="FF000000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9"/>
      <color theme="0"/>
      <name val="Times New Roman"/>
      <family val="1"/>
      <charset val="186"/>
    </font>
    <font>
      <sz val="9"/>
      <color rgb="FF00B050"/>
      <name val="Times New Roman"/>
      <family val="1"/>
      <charset val="186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u/>
      <sz val="9"/>
      <color indexed="8"/>
      <name val="Times New Roman"/>
      <family val="1"/>
      <charset val="186"/>
    </font>
    <font>
      <b/>
      <sz val="9"/>
      <color rgb="FF0070C0"/>
      <name val="Times New Roman"/>
      <family val="1"/>
      <charset val="186"/>
    </font>
    <font>
      <sz val="11"/>
      <color rgb="FF9C0006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9"/>
      <color rgb="FFFF0000"/>
      <name val="Times New Roman"/>
      <family val="1"/>
    </font>
    <font>
      <sz val="9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0"/>
      </patternFill>
    </fill>
    <fill>
      <patternFill patternType="solid">
        <fgColor theme="2" tint="-9.9978637043366805E-2"/>
        <bgColor indexed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rgb="FFFF0000"/>
        <bgColor indexed="0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C7CE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7" fillId="0" borderId="0"/>
    <xf numFmtId="0" fontId="2" fillId="0" borderId="0"/>
    <xf numFmtId="0" fontId="30" fillId="9" borderId="0" applyNumberFormat="0" applyBorder="0" applyAlignment="0" applyProtection="0"/>
    <xf numFmtId="0" fontId="31" fillId="0" borderId="0"/>
  </cellStyleXfs>
  <cellXfs count="401">
    <xf numFmtId="0" fontId="0" fillId="0" borderId="0" xfId="0"/>
    <xf numFmtId="0" fontId="1" fillId="0" borderId="0" xfId="0" applyFont="1"/>
    <xf numFmtId="0" fontId="5" fillId="7" borderId="15" xfId="0" applyFont="1" applyFill="1" applyBorder="1" applyAlignment="1">
      <alignment vertical="center" wrapText="1"/>
    </xf>
    <xf numFmtId="0" fontId="5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center" wrapText="1" readingOrder="1"/>
    </xf>
    <xf numFmtId="0" fontId="5" fillId="7" borderId="16" xfId="0" applyFont="1" applyFill="1" applyBorder="1" applyAlignment="1">
      <alignment vertical="center" wrapText="1"/>
    </xf>
    <xf numFmtId="0" fontId="9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left" vertical="center" wrapText="1" readingOrder="1"/>
    </xf>
    <xf numFmtId="0" fontId="5" fillId="7" borderId="18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 readingOrder="1"/>
    </xf>
    <xf numFmtId="0" fontId="12" fillId="8" borderId="40" xfId="0" applyFont="1" applyFill="1" applyBorder="1" applyAlignment="1">
      <alignment vertical="center" wrapText="1" readingOrder="1"/>
    </xf>
    <xf numFmtId="0" fontId="12" fillId="8" borderId="25" xfId="0" applyFont="1" applyFill="1" applyBorder="1" applyAlignment="1">
      <alignment vertical="center" wrapText="1" readingOrder="1"/>
    </xf>
    <xf numFmtId="0" fontId="8" fillId="8" borderId="25" xfId="0" applyFont="1" applyFill="1" applyBorder="1" applyAlignment="1">
      <alignment horizontal="center" vertical="center" wrapText="1" readingOrder="1"/>
    </xf>
    <xf numFmtId="0" fontId="13" fillId="7" borderId="30" xfId="0" applyFont="1" applyFill="1" applyBorder="1" applyAlignment="1">
      <alignment vertical="center" wrapText="1" readingOrder="1"/>
    </xf>
    <xf numFmtId="0" fontId="8" fillId="0" borderId="32" xfId="0" applyFont="1" applyBorder="1" applyAlignment="1">
      <alignment horizontal="center" vertical="center" wrapText="1" readingOrder="1"/>
    </xf>
    <xf numFmtId="0" fontId="11" fillId="7" borderId="0" xfId="0" applyFont="1" applyFill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164" fontId="13" fillId="0" borderId="0" xfId="0" applyNumberFormat="1" applyFont="1" applyAlignment="1">
      <alignment horizontal="center" vertical="center" wrapText="1" readingOrder="1"/>
    </xf>
    <xf numFmtId="0" fontId="14" fillId="0" borderId="0" xfId="0" applyFont="1" applyAlignment="1">
      <alignment horizontal="right"/>
    </xf>
    <xf numFmtId="0" fontId="14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/>
    <xf numFmtId="0" fontId="6" fillId="0" borderId="14" xfId="0" applyFont="1" applyBorder="1" applyAlignment="1">
      <alignment horizontal="left" vertical="center" wrapText="1" readingOrder="1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5" fillId="0" borderId="39" xfId="0" applyFont="1" applyBorder="1" applyAlignment="1">
      <alignment horizontal="left"/>
    </xf>
    <xf numFmtId="0" fontId="15" fillId="0" borderId="0" xfId="0" applyFont="1" applyAlignment="1">
      <alignment wrapText="1"/>
    </xf>
    <xf numFmtId="49" fontId="8" fillId="2" borderId="37" xfId="0" applyNumberFormat="1" applyFont="1" applyFill="1" applyBorder="1" applyAlignment="1" applyProtection="1">
      <alignment horizontal="left" vertical="center" wrapText="1" readingOrder="1"/>
      <protection locked="0"/>
    </xf>
    <xf numFmtId="49" fontId="23" fillId="5" borderId="17" xfId="0" applyNumberFormat="1" applyFont="1" applyFill="1" applyBorder="1" applyAlignment="1" applyProtection="1">
      <alignment horizontal="left" vertical="center" wrapText="1" readingOrder="1"/>
      <protection locked="0"/>
    </xf>
    <xf numFmtId="0" fontId="9" fillId="4" borderId="5" xfId="0" applyFont="1" applyFill="1" applyBorder="1" applyAlignment="1" applyProtection="1">
      <alignment horizontal="left" vertical="center" wrapText="1" readingOrder="1"/>
      <protection locked="0"/>
    </xf>
    <xf numFmtId="0" fontId="8" fillId="4" borderId="5" xfId="0" applyFont="1" applyFill="1" applyBorder="1" applyAlignment="1" applyProtection="1">
      <alignment horizontal="center" vertical="center" wrapText="1" readingOrder="1"/>
      <protection locked="0"/>
    </xf>
    <xf numFmtId="164" fontId="9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49" fontId="23" fillId="3" borderId="16" xfId="0" applyNumberFormat="1" applyFont="1" applyFill="1" applyBorder="1" applyAlignment="1" applyProtection="1">
      <alignment vertical="center" wrapText="1" readingOrder="1"/>
      <protection locked="0"/>
    </xf>
    <xf numFmtId="0" fontId="9" fillId="4" borderId="10" xfId="0" applyFont="1" applyFill="1" applyBorder="1" applyAlignment="1">
      <alignment wrapText="1"/>
    </xf>
    <xf numFmtId="0" fontId="9" fillId="4" borderId="10" xfId="0" applyFont="1" applyFill="1" applyBorder="1"/>
    <xf numFmtId="49" fontId="9" fillId="0" borderId="7" xfId="0" applyNumberFormat="1" applyFont="1" applyBorder="1" applyAlignment="1" applyProtection="1">
      <alignment horizontal="right" vertical="center" wrapText="1" readingOrder="1"/>
      <protection locked="0"/>
    </xf>
    <xf numFmtId="164" fontId="9" fillId="0" borderId="4" xfId="0" applyNumberFormat="1" applyFont="1" applyBorder="1" applyAlignment="1" applyProtection="1">
      <alignment horizontal="center" vertical="center" wrapText="1" readingOrder="1"/>
      <protection locked="0"/>
    </xf>
    <xf numFmtId="0" fontId="23" fillId="0" borderId="4" xfId="0" applyFont="1" applyBorder="1" applyAlignment="1" applyProtection="1">
      <alignment horizontal="center" vertical="center" wrapText="1" readingOrder="1"/>
      <protection locked="0"/>
    </xf>
    <xf numFmtId="0" fontId="9" fillId="4" borderId="8" xfId="0" applyFont="1" applyFill="1" applyBorder="1" applyAlignment="1" applyProtection="1">
      <alignment vertical="center" wrapText="1" readingOrder="1"/>
      <protection locked="0"/>
    </xf>
    <xf numFmtId="49" fontId="9" fillId="3" borderId="16" xfId="0" applyNumberFormat="1" applyFont="1" applyFill="1" applyBorder="1" applyAlignment="1" applyProtection="1">
      <alignment vertical="center" wrapText="1" readingOrder="1"/>
      <protection locked="0"/>
    </xf>
    <xf numFmtId="0" fontId="19" fillId="4" borderId="5" xfId="0" applyFont="1" applyFill="1" applyBorder="1" applyAlignment="1" applyProtection="1">
      <alignment horizontal="center" vertical="center" wrapText="1" readingOrder="1"/>
      <protection locked="0"/>
    </xf>
    <xf numFmtId="164" fontId="24" fillId="6" borderId="32" xfId="0" applyNumberFormat="1" applyFont="1" applyFill="1" applyBorder="1" applyAlignment="1" applyProtection="1">
      <alignment horizontal="center" vertical="center" wrapText="1" readingOrder="1"/>
      <protection locked="0"/>
    </xf>
    <xf numFmtId="49" fontId="19" fillId="4" borderId="10" xfId="0" applyNumberFormat="1" applyFont="1" applyFill="1" applyBorder="1" applyAlignment="1">
      <alignment horizontal="center"/>
    </xf>
    <xf numFmtId="0" fontId="7" fillId="0" borderId="39" xfId="0" applyFont="1" applyBorder="1" applyAlignment="1">
      <alignment horizontal="left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20" fillId="4" borderId="10" xfId="0" applyFont="1" applyFill="1" applyBorder="1" applyAlignment="1">
      <alignment wrapText="1"/>
    </xf>
    <xf numFmtId="0" fontId="20" fillId="4" borderId="10" xfId="0" applyFont="1" applyFill="1" applyBorder="1"/>
    <xf numFmtId="49" fontId="23" fillId="3" borderId="4" xfId="0" applyNumberFormat="1" applyFont="1" applyFill="1" applyBorder="1" applyAlignment="1" applyProtection="1">
      <alignment horizontal="left" vertical="center" wrapText="1" readingOrder="1"/>
      <protection locked="0"/>
    </xf>
    <xf numFmtId="49" fontId="23" fillId="3" borderId="16" xfId="0" applyNumberFormat="1" applyFont="1" applyFill="1" applyBorder="1" applyAlignment="1" applyProtection="1">
      <alignment horizontal="left" vertical="center" wrapText="1" readingOrder="1"/>
      <protection locked="0"/>
    </xf>
    <xf numFmtId="0" fontId="9" fillId="4" borderId="4" xfId="0" applyFont="1" applyFill="1" applyBorder="1" applyAlignment="1">
      <alignment wrapText="1"/>
    </xf>
    <xf numFmtId="49" fontId="9" fillId="3" borderId="16" xfId="0" applyNumberFormat="1" applyFont="1" applyFill="1" applyBorder="1" applyAlignment="1" applyProtection="1">
      <alignment horizontal="left" vertical="center" wrapText="1" readingOrder="1"/>
      <protection locked="0"/>
    </xf>
    <xf numFmtId="0" fontId="9" fillId="4" borderId="4" xfId="0" applyFont="1" applyFill="1" applyBorder="1"/>
    <xf numFmtId="0" fontId="13" fillId="7" borderId="29" xfId="0" applyFont="1" applyFill="1" applyBorder="1" applyAlignment="1">
      <alignment vertical="center" wrapText="1" readingOrder="1"/>
    </xf>
    <xf numFmtId="0" fontId="9" fillId="4" borderId="4" xfId="0" applyFont="1" applyFill="1" applyBorder="1" applyAlignment="1">
      <alignment horizontal="center"/>
    </xf>
    <xf numFmtId="0" fontId="12" fillId="8" borderId="38" xfId="0" applyFont="1" applyFill="1" applyBorder="1" applyAlignment="1">
      <alignment vertical="center" wrapText="1" readingOrder="1"/>
    </xf>
    <xf numFmtId="0" fontId="12" fillId="8" borderId="32" xfId="0" applyFont="1" applyFill="1" applyBorder="1" applyAlignment="1">
      <alignment vertical="center" wrapText="1" readingOrder="1"/>
    </xf>
    <xf numFmtId="49" fontId="23" fillId="3" borderId="17" xfId="0" applyNumberFormat="1" applyFont="1" applyFill="1" applyBorder="1" applyAlignment="1" applyProtection="1">
      <alignment horizontal="left" vertical="center" wrapText="1" readingOrder="1"/>
      <protection locked="0"/>
    </xf>
    <xf numFmtId="0" fontId="26" fillId="4" borderId="10" xfId="0" applyFont="1" applyFill="1" applyBorder="1"/>
    <xf numFmtId="0" fontId="9" fillId="4" borderId="10" xfId="2" applyFont="1" applyFill="1" applyBorder="1" applyAlignment="1">
      <alignment wrapText="1"/>
    </xf>
    <xf numFmtId="0" fontId="9" fillId="4" borderId="10" xfId="2" applyFont="1" applyFill="1" applyBorder="1"/>
    <xf numFmtId="164" fontId="9" fillId="0" borderId="4" xfId="2" applyNumberFormat="1" applyFont="1" applyBorder="1" applyAlignment="1" applyProtection="1">
      <alignment horizontal="center" vertical="center" wrapText="1" readingOrder="1"/>
      <protection locked="0"/>
    </xf>
    <xf numFmtId="49" fontId="9" fillId="4" borderId="10" xfId="0" applyNumberFormat="1" applyFont="1" applyFill="1" applyBorder="1" applyAlignment="1">
      <alignment horizontal="center"/>
    </xf>
    <xf numFmtId="49" fontId="23" fillId="4" borderId="16" xfId="0" applyNumberFormat="1" applyFont="1" applyFill="1" applyBorder="1" applyAlignment="1" applyProtection="1">
      <alignment horizontal="left" vertical="center" wrapText="1" readingOrder="1"/>
      <protection locked="0"/>
    </xf>
    <xf numFmtId="0" fontId="23" fillId="4" borderId="10" xfId="0" applyFont="1" applyFill="1" applyBorder="1" applyAlignment="1" applyProtection="1">
      <alignment horizontal="left" vertical="center" wrapText="1" readingOrder="1"/>
      <protection locked="0"/>
    </xf>
    <xf numFmtId="0" fontId="23" fillId="4" borderId="1" xfId="0" applyFont="1" applyFill="1" applyBorder="1" applyAlignment="1" applyProtection="1">
      <alignment horizontal="left" vertical="center" wrapText="1" readingOrder="1"/>
      <protection locked="0"/>
    </xf>
    <xf numFmtId="0" fontId="9" fillId="4" borderId="10" xfId="0" applyFont="1" applyFill="1" applyBorder="1" applyAlignment="1">
      <alignment horizontal="left" wrapText="1"/>
    </xf>
    <xf numFmtId="49" fontId="9" fillId="4" borderId="41" xfId="0" applyNumberFormat="1" applyFont="1" applyFill="1" applyBorder="1" applyAlignment="1" applyProtection="1">
      <alignment horizontal="left" vertical="center" wrapText="1" readingOrder="1"/>
      <protection locked="0"/>
    </xf>
    <xf numFmtId="164" fontId="9" fillId="0" borderId="5" xfId="0" applyNumberFormat="1" applyFont="1" applyBorder="1" applyAlignment="1" applyProtection="1">
      <alignment horizontal="center" vertical="center" wrapText="1" readingOrder="1"/>
      <protection locked="0"/>
    </xf>
    <xf numFmtId="164" fontId="9" fillId="0" borderId="6" xfId="0" applyNumberFormat="1" applyFont="1" applyBorder="1" applyAlignment="1" applyProtection="1">
      <alignment horizontal="center" vertical="center" wrapText="1" readingOrder="1"/>
      <protection locked="0"/>
    </xf>
    <xf numFmtId="49" fontId="9" fillId="4" borderId="7" xfId="0" applyNumberFormat="1" applyFont="1" applyFill="1" applyBorder="1" applyAlignment="1" applyProtection="1">
      <alignment horizontal="left" vertical="center" wrapText="1" readingOrder="1"/>
      <protection locked="0"/>
    </xf>
    <xf numFmtId="0" fontId="8" fillId="4" borderId="4" xfId="0" applyFont="1" applyFill="1" applyBorder="1" applyAlignment="1" applyProtection="1">
      <alignment horizontal="center" vertical="center" wrapText="1" readingOrder="1"/>
      <protection locked="0"/>
    </xf>
    <xf numFmtId="49" fontId="9" fillId="4" borderId="4" xfId="0" applyNumberFormat="1" applyFont="1" applyFill="1" applyBorder="1" applyAlignment="1" applyProtection="1">
      <alignment horizontal="left" vertical="center" wrapText="1" readingOrder="1"/>
      <protection locked="0"/>
    </xf>
    <xf numFmtId="0" fontId="23" fillId="4" borderId="4" xfId="0" applyFont="1" applyFill="1" applyBorder="1" applyAlignment="1" applyProtection="1">
      <alignment horizontal="left" wrapText="1" readingOrder="1"/>
      <protection locked="0"/>
    </xf>
    <xf numFmtId="49" fontId="23" fillId="4" borderId="17" xfId="0" applyNumberFormat="1" applyFont="1" applyFill="1" applyBorder="1" applyAlignment="1" applyProtection="1">
      <alignment horizontal="left" vertical="center" wrapText="1" readingOrder="1"/>
      <protection locked="0"/>
    </xf>
    <xf numFmtId="0" fontId="23" fillId="4" borderId="4" xfId="0" applyFont="1" applyFill="1" applyBorder="1" applyAlignment="1" applyProtection="1">
      <alignment horizontal="left" vertical="center" wrapText="1" readingOrder="1"/>
      <protection locked="0"/>
    </xf>
    <xf numFmtId="0" fontId="19" fillId="4" borderId="4" xfId="0" applyFont="1" applyFill="1" applyBorder="1" applyAlignment="1" applyProtection="1">
      <alignment horizontal="center" vertical="center" wrapText="1" readingOrder="1"/>
      <protection locked="0"/>
    </xf>
    <xf numFmtId="0" fontId="8" fillId="4" borderId="4" xfId="2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Border="1"/>
    <xf numFmtId="164" fontId="9" fillId="4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26" fillId="4" borderId="10" xfId="0" applyNumberFormat="1" applyFont="1" applyFill="1" applyBorder="1" applyAlignment="1">
      <alignment horizontal="center"/>
    </xf>
    <xf numFmtId="0" fontId="17" fillId="4" borderId="5" xfId="0" applyFont="1" applyFill="1" applyBorder="1" applyAlignment="1" applyProtection="1">
      <alignment horizontal="center" vertical="center" wrapText="1" readingOrder="1"/>
      <protection locked="0"/>
    </xf>
    <xf numFmtId="49" fontId="9" fillId="4" borderId="10" xfId="0" applyNumberFormat="1" applyFont="1" applyFill="1" applyBorder="1" applyAlignment="1">
      <alignment horizontal="center" vertical="center" wrapText="1"/>
    </xf>
    <xf numFmtId="0" fontId="23" fillId="4" borderId="4" xfId="0" applyFont="1" applyFill="1" applyBorder="1" applyAlignment="1" applyProtection="1">
      <alignment horizontal="center" wrapText="1" readingOrder="1"/>
      <protection locked="0"/>
    </xf>
    <xf numFmtId="49" fontId="9" fillId="4" borderId="10" xfId="2" applyNumberFormat="1" applyFont="1" applyFill="1" applyBorder="1" applyAlignment="1">
      <alignment horizontal="center"/>
    </xf>
    <xf numFmtId="49" fontId="9" fillId="4" borderId="10" xfId="0" applyNumberFormat="1" applyFont="1" applyFill="1" applyBorder="1" applyAlignment="1">
      <alignment horizontal="center" wrapText="1"/>
    </xf>
    <xf numFmtId="0" fontId="9" fillId="4" borderId="4" xfId="0" applyFont="1" applyFill="1" applyBorder="1" applyAlignment="1" applyProtection="1">
      <alignment horizontal="center" wrapText="1" readingOrder="1"/>
      <protection locked="0"/>
    </xf>
    <xf numFmtId="0" fontId="9" fillId="4" borderId="10" xfId="0" applyFont="1" applyFill="1" applyBorder="1" applyAlignment="1">
      <alignment horizontal="center" wrapText="1"/>
    </xf>
    <xf numFmtId="49" fontId="20" fillId="4" borderId="10" xfId="0" applyNumberFormat="1" applyFont="1" applyFill="1" applyBorder="1" applyAlignment="1">
      <alignment horizontal="center"/>
    </xf>
    <xf numFmtId="0" fontId="5" fillId="0" borderId="14" xfId="0" applyFont="1" applyBorder="1" applyAlignment="1" applyProtection="1">
      <alignment horizontal="center" vertical="center" wrapText="1" readingOrder="1"/>
      <protection locked="0"/>
    </xf>
    <xf numFmtId="49" fontId="9" fillId="2" borderId="37" xfId="0" applyNumberFormat="1" applyFont="1" applyFill="1" applyBorder="1" applyAlignment="1" applyProtection="1">
      <alignment horizontal="left" vertical="center" wrapText="1" readingOrder="1"/>
      <protection locked="0"/>
    </xf>
    <xf numFmtId="49" fontId="23" fillId="5" borderId="17" xfId="0" applyNumberFormat="1" applyFont="1" applyFill="1" applyBorder="1" applyAlignment="1" applyProtection="1">
      <alignment vertical="center" wrapText="1" readingOrder="1"/>
      <protection locked="0"/>
    </xf>
    <xf numFmtId="49" fontId="9" fillId="4" borderId="4" xfId="0" applyNumberFormat="1" applyFont="1" applyFill="1" applyBorder="1" applyAlignment="1">
      <alignment horizontal="center"/>
    </xf>
    <xf numFmtId="0" fontId="9" fillId="0" borderId="4" xfId="0" applyFont="1" applyBorder="1" applyAlignment="1" applyProtection="1">
      <alignment horizontal="center" vertical="center" wrapText="1" readingOrder="1"/>
      <protection locked="0"/>
    </xf>
    <xf numFmtId="49" fontId="9" fillId="4" borderId="4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wrapText="1"/>
    </xf>
    <xf numFmtId="0" fontId="9" fillId="4" borderId="5" xfId="0" applyFont="1" applyFill="1" applyBorder="1" applyAlignment="1" applyProtection="1">
      <alignment horizontal="center" vertical="center" wrapText="1" readingOrder="1"/>
      <protection locked="0"/>
    </xf>
    <xf numFmtId="0" fontId="6" fillId="0" borderId="14" xfId="0" applyFont="1" applyBorder="1" applyAlignment="1">
      <alignment horizontal="center" vertical="center" wrapText="1" readingOrder="1"/>
    </xf>
    <xf numFmtId="0" fontId="8" fillId="4" borderId="6" xfId="0" applyFont="1" applyFill="1" applyBorder="1" applyAlignment="1" applyProtection="1">
      <alignment horizontal="center" vertical="center" wrapText="1" readingOrder="1"/>
      <protection locked="0"/>
    </xf>
    <xf numFmtId="49" fontId="9" fillId="3" borderId="17" xfId="0" applyNumberFormat="1" applyFont="1" applyFill="1" applyBorder="1" applyAlignment="1" applyProtection="1">
      <alignment horizontal="left" vertical="center" wrapText="1" readingOrder="1"/>
      <protection locked="0"/>
    </xf>
    <xf numFmtId="0" fontId="26" fillId="0" borderId="10" xfId="0" applyFont="1" applyBorder="1" applyAlignment="1">
      <alignment horizontal="center"/>
    </xf>
    <xf numFmtId="0" fontId="26" fillId="4" borderId="10" xfId="0" applyFont="1" applyFill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7" fillId="0" borderId="42" xfId="0" applyFont="1" applyBorder="1" applyAlignment="1">
      <alignment horizontal="center" vertical="center" wrapText="1" readingOrder="1"/>
    </xf>
    <xf numFmtId="0" fontId="8" fillId="0" borderId="42" xfId="0" applyFont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center" vertical="center" wrapText="1" readingOrder="1"/>
    </xf>
    <xf numFmtId="164" fontId="9" fillId="0" borderId="7" xfId="0" applyNumberFormat="1" applyFont="1" applyBorder="1" applyAlignment="1">
      <alignment horizontal="center" vertical="center" wrapText="1" readingOrder="1"/>
    </xf>
    <xf numFmtId="164" fontId="5" fillId="0" borderId="26" xfId="0" applyNumberFormat="1" applyFont="1" applyBorder="1" applyAlignment="1">
      <alignment horizontal="center" vertical="center" wrapText="1" readingOrder="1"/>
    </xf>
    <xf numFmtId="164" fontId="9" fillId="0" borderId="47" xfId="0" applyNumberFormat="1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left" vertical="center" wrapText="1" readingOrder="1"/>
    </xf>
    <xf numFmtId="164" fontId="9" fillId="0" borderId="0" xfId="0" applyNumberFormat="1" applyFont="1" applyAlignment="1">
      <alignment horizontal="center" vertical="center" wrapText="1" readingOrder="1"/>
    </xf>
    <xf numFmtId="0" fontId="6" fillId="0" borderId="0" xfId="0" applyFont="1" applyAlignment="1">
      <alignment horizontal="left" vertical="center" wrapText="1" readingOrder="1"/>
    </xf>
    <xf numFmtId="164" fontId="5" fillId="0" borderId="0" xfId="0" applyNumberFormat="1" applyFont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164" fontId="12" fillId="0" borderId="0" xfId="0" applyNumberFormat="1" applyFont="1" applyAlignment="1">
      <alignment horizontal="center" vertical="center" wrapText="1" readingOrder="1"/>
    </xf>
    <xf numFmtId="0" fontId="13" fillId="0" borderId="0" xfId="0" applyFont="1" applyAlignment="1">
      <alignment vertical="center" wrapText="1" readingOrder="1"/>
    </xf>
    <xf numFmtId="164" fontId="14" fillId="0" borderId="0" xfId="0" applyNumberFormat="1" applyFont="1" applyAlignment="1">
      <alignment horizontal="center" vertical="center" wrapText="1" readingOrder="1"/>
    </xf>
    <xf numFmtId="0" fontId="9" fillId="4" borderId="10" xfId="0" applyFont="1" applyFill="1" applyBorder="1" applyAlignment="1">
      <alignment horizontal="center"/>
    </xf>
    <xf numFmtId="49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4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164" fontId="24" fillId="8" borderId="25" xfId="0" applyNumberFormat="1" applyFont="1" applyFill="1" applyBorder="1" applyAlignment="1">
      <alignment horizontal="center" vertical="center" wrapText="1" readingOrder="1"/>
    </xf>
    <xf numFmtId="164" fontId="5" fillId="0" borderId="2" xfId="0" applyNumberFormat="1" applyFont="1" applyBorder="1" applyAlignment="1">
      <alignment horizontal="center" vertical="center" wrapText="1" readingOrder="1"/>
    </xf>
    <xf numFmtId="164" fontId="5" fillId="0" borderId="4" xfId="0" applyNumberFormat="1" applyFont="1" applyBorder="1" applyAlignment="1">
      <alignment horizontal="center" vertical="center" wrapText="1" readingOrder="1"/>
    </xf>
    <xf numFmtId="164" fontId="9" fillId="0" borderId="4" xfId="0" applyNumberFormat="1" applyFont="1" applyBorder="1" applyAlignment="1">
      <alignment horizontal="center" vertical="center" wrapText="1" readingOrder="1"/>
    </xf>
    <xf numFmtId="164" fontId="9" fillId="0" borderId="32" xfId="0" applyNumberFormat="1" applyFont="1" applyBorder="1" applyAlignment="1">
      <alignment horizontal="center" vertical="center" wrapText="1" readingOrder="1"/>
    </xf>
    <xf numFmtId="0" fontId="9" fillId="4" borderId="41" xfId="0" applyFont="1" applyFill="1" applyBorder="1" applyAlignment="1" applyProtection="1">
      <alignment vertical="center" wrapText="1" readingOrder="1"/>
      <protection locked="0"/>
    </xf>
    <xf numFmtId="0" fontId="9" fillId="4" borderId="13" xfId="0" applyFont="1" applyFill="1" applyBorder="1" applyAlignment="1" applyProtection="1">
      <alignment horizontal="left" vertical="center" wrapText="1" readingOrder="1"/>
      <protection locked="0"/>
    </xf>
    <xf numFmtId="0" fontId="5" fillId="0" borderId="2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left" vertical="center" wrapText="1" readingOrder="1"/>
    </xf>
    <xf numFmtId="0" fontId="6" fillId="0" borderId="48" xfId="0" applyFont="1" applyBorder="1" applyAlignment="1">
      <alignment horizontal="left" vertical="center" wrapText="1" readingOrder="1"/>
    </xf>
    <xf numFmtId="0" fontId="12" fillId="8" borderId="47" xfId="0" applyFont="1" applyFill="1" applyBorder="1" applyAlignment="1">
      <alignment vertical="center" wrapText="1" readingOrder="1"/>
    </xf>
    <xf numFmtId="49" fontId="23" fillId="3" borderId="1" xfId="0" applyNumberFormat="1" applyFont="1" applyFill="1" applyBorder="1" applyAlignment="1" applyProtection="1">
      <alignment vertical="center" wrapText="1" readingOrder="1"/>
      <protection locked="0"/>
    </xf>
    <xf numFmtId="49" fontId="9" fillId="3" borderId="1" xfId="0" applyNumberFormat="1" applyFont="1" applyFill="1" applyBorder="1" applyAlignment="1" applyProtection="1">
      <alignment vertical="center" wrapText="1" readingOrder="1"/>
      <protection locked="0"/>
    </xf>
    <xf numFmtId="49" fontId="23" fillId="3" borderId="19" xfId="0" applyNumberFormat="1" applyFont="1" applyFill="1" applyBorder="1" applyAlignment="1" applyProtection="1">
      <alignment vertical="center" wrapText="1" readingOrder="1"/>
      <protection locked="0"/>
    </xf>
    <xf numFmtId="0" fontId="9" fillId="0" borderId="0" xfId="0" applyFont="1" applyAlignment="1">
      <alignment wrapText="1"/>
    </xf>
    <xf numFmtId="49" fontId="23" fillId="5" borderId="4" xfId="0" applyNumberFormat="1" applyFont="1" applyFill="1" applyBorder="1" applyAlignment="1" applyProtection="1">
      <alignment horizontal="left" vertical="center" wrapText="1" readingOrder="1"/>
      <protection locked="0"/>
    </xf>
    <xf numFmtId="0" fontId="13" fillId="7" borderId="25" xfId="0" applyFont="1" applyFill="1" applyBorder="1" applyAlignment="1">
      <alignment vertical="center" wrapText="1" readingOrder="1"/>
    </xf>
    <xf numFmtId="164" fontId="5" fillId="0" borderId="3" xfId="0" applyNumberFormat="1" applyFont="1" applyBorder="1" applyAlignment="1">
      <alignment horizontal="center" vertical="center" wrapText="1" readingOrder="1"/>
    </xf>
    <xf numFmtId="164" fontId="5" fillId="0" borderId="21" xfId="0" applyNumberFormat="1" applyFont="1" applyBorder="1" applyAlignment="1">
      <alignment horizontal="center" vertical="center" wrapText="1" readingOrder="1"/>
    </xf>
    <xf numFmtId="164" fontId="9" fillId="0" borderId="21" xfId="0" applyNumberFormat="1" applyFont="1" applyBorder="1" applyAlignment="1">
      <alignment horizontal="center" vertical="center" wrapText="1" readingOrder="1"/>
    </xf>
    <xf numFmtId="164" fontId="9" fillId="0" borderId="35" xfId="0" applyNumberFormat="1" applyFont="1" applyBorder="1" applyAlignment="1">
      <alignment horizontal="center" vertical="center" wrapText="1" readingOrder="1"/>
    </xf>
    <xf numFmtId="164" fontId="24" fillId="8" borderId="33" xfId="0" applyNumberFormat="1" applyFont="1" applyFill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 applyProtection="1">
      <alignment horizontal="center" vertical="center" wrapText="1" readingOrder="1"/>
      <protection locked="0"/>
    </xf>
    <xf numFmtId="0" fontId="8" fillId="4" borderId="13" xfId="0" applyFont="1" applyFill="1" applyBorder="1" applyAlignment="1" applyProtection="1">
      <alignment horizontal="center" vertical="center" wrapText="1" readingOrder="1"/>
      <protection locked="0"/>
    </xf>
    <xf numFmtId="49" fontId="23" fillId="3" borderId="4" xfId="0" applyNumberFormat="1" applyFont="1" applyFill="1" applyBorder="1" applyAlignment="1" applyProtection="1">
      <alignment vertical="center" wrapText="1" readingOrder="1"/>
      <protection locked="0"/>
    </xf>
    <xf numFmtId="164" fontId="9" fillId="4" borderId="5" xfId="2" applyNumberFormat="1" applyFont="1" applyFill="1" applyBorder="1" applyAlignment="1" applyProtection="1">
      <alignment horizontal="center" vertical="center" wrapText="1" readingOrder="1"/>
      <protection locked="0"/>
    </xf>
    <xf numFmtId="164" fontId="9" fillId="0" borderId="5" xfId="2" applyNumberFormat="1" applyFont="1" applyBorder="1" applyAlignment="1" applyProtection="1">
      <alignment horizontal="center" vertical="center" wrapText="1" readingOrder="1"/>
      <protection locked="0"/>
    </xf>
    <xf numFmtId="164" fontId="9" fillId="0" borderId="6" xfId="2" applyNumberFormat="1" applyFont="1" applyBorder="1" applyAlignment="1" applyProtection="1">
      <alignment horizontal="center" vertical="center" wrapText="1" readingOrder="1"/>
      <protection locked="0"/>
    </xf>
    <xf numFmtId="164" fontId="9" fillId="4" borderId="4" xfId="2" applyNumberFormat="1" applyFont="1" applyFill="1" applyBorder="1" applyAlignment="1" applyProtection="1">
      <alignment horizontal="center" vertical="center" wrapText="1" readingOrder="1"/>
      <protection locked="0"/>
    </xf>
    <xf numFmtId="49" fontId="9" fillId="3" borderId="4" xfId="0" applyNumberFormat="1" applyFont="1" applyFill="1" applyBorder="1" applyAlignment="1" applyProtection="1">
      <alignment vertical="center" wrapText="1" readingOrder="1"/>
      <protection locked="0"/>
    </xf>
    <xf numFmtId="49" fontId="9" fillId="4" borderId="13" xfId="0" applyNumberFormat="1" applyFont="1" applyFill="1" applyBorder="1" applyAlignment="1" applyProtection="1">
      <alignment horizontal="left" vertical="center" wrapText="1" readingOrder="1"/>
      <protection locked="0"/>
    </xf>
    <xf numFmtId="49" fontId="20" fillId="3" borderId="4" xfId="0" applyNumberFormat="1" applyFont="1" applyFill="1" applyBorder="1" applyAlignment="1" applyProtection="1">
      <alignment vertical="center" wrapText="1" readingOrder="1"/>
      <protection locked="0"/>
    </xf>
    <xf numFmtId="164" fontId="7" fillId="0" borderId="2" xfId="0" applyNumberFormat="1" applyFont="1" applyBorder="1" applyAlignment="1">
      <alignment horizontal="center" vertical="center" wrapText="1" readingOrder="1"/>
    </xf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164" fontId="24" fillId="8" borderId="32" xfId="0" applyNumberFormat="1" applyFont="1" applyFill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164" fontId="18" fillId="0" borderId="0" xfId="0" applyNumberFormat="1" applyFont="1" applyAlignment="1">
      <alignment horizontal="center" vertical="center" wrapText="1" readingOrder="1"/>
    </xf>
    <xf numFmtId="0" fontId="33" fillId="0" borderId="4" xfId="0" applyFont="1" applyBorder="1" applyAlignment="1">
      <alignment horizontal="left" vertical="center" wrapText="1"/>
    </xf>
    <xf numFmtId="0" fontId="26" fillId="0" borderId="5" xfId="0" applyFont="1" applyBorder="1" applyAlignment="1" applyProtection="1">
      <alignment horizontal="center" vertical="center" wrapText="1" readingOrder="1"/>
      <protection locked="0"/>
    </xf>
    <xf numFmtId="0" fontId="26" fillId="0" borderId="4" xfId="0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49" fontId="26" fillId="0" borderId="10" xfId="0" applyNumberFormat="1" applyFont="1" applyBorder="1" applyAlignment="1">
      <alignment horizontal="center" vertical="center"/>
    </xf>
    <xf numFmtId="0" fontId="26" fillId="0" borderId="4" xfId="0" applyFont="1" applyBorder="1" applyAlignment="1" applyProtection="1">
      <alignment horizontal="center" vertical="center" wrapText="1" readingOrder="1"/>
      <protection locked="0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6" xfId="0" applyFont="1" applyBorder="1" applyAlignment="1" applyProtection="1">
      <alignment horizontal="center" vertical="center" wrapText="1" readingOrder="1"/>
      <protection locked="0"/>
    </xf>
    <xf numFmtId="0" fontId="9" fillId="0" borderId="10" xfId="0" applyFont="1" applyBorder="1" applyAlignment="1" applyProtection="1">
      <alignment horizontal="center" vertical="center" wrapText="1" readingOrder="1"/>
      <protection locked="0"/>
    </xf>
    <xf numFmtId="0" fontId="9" fillId="0" borderId="5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23" fillId="0" borderId="5" xfId="0" applyFont="1" applyBorder="1" applyAlignment="1" applyProtection="1">
      <alignment horizontal="left" vertical="center" wrapText="1" readingOrder="1"/>
      <protection locked="0"/>
    </xf>
    <xf numFmtId="0" fontId="23" fillId="0" borderId="4" xfId="0" applyFont="1" applyBorder="1" applyAlignment="1" applyProtection="1">
      <alignment horizontal="left" vertical="center" wrapText="1" readingOrder="1"/>
      <protection locked="0"/>
    </xf>
    <xf numFmtId="0" fontId="9" fillId="0" borderId="10" xfId="0" applyFont="1" applyBorder="1" applyAlignment="1">
      <alignment horizontal="left" wrapText="1"/>
    </xf>
    <xf numFmtId="0" fontId="26" fillId="0" borderId="5" xfId="0" applyFont="1" applyBorder="1" applyAlignment="1" applyProtection="1">
      <alignment horizontal="left" vertical="center" wrapText="1" readingOrder="1"/>
      <protection locked="0"/>
    </xf>
    <xf numFmtId="0" fontId="26" fillId="0" borderId="4" xfId="0" applyFont="1" applyBorder="1" applyAlignment="1">
      <alignment vertical="center" wrapText="1"/>
    </xf>
    <xf numFmtId="0" fontId="26" fillId="0" borderId="4" xfId="0" applyFont="1" applyBorder="1" applyAlignment="1">
      <alignment horizontal="left" vertical="center" wrapText="1"/>
    </xf>
    <xf numFmtId="0" fontId="9" fillId="0" borderId="5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 readingOrder="1"/>
      <protection locked="0"/>
    </xf>
    <xf numFmtId="0" fontId="26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vertical="center" wrapText="1"/>
    </xf>
    <xf numFmtId="0" fontId="26" fillId="0" borderId="4" xfId="0" applyFont="1" applyBorder="1" applyAlignment="1" applyProtection="1">
      <alignment horizontal="left" vertical="center" wrapText="1" readingOrder="1"/>
      <protection locked="0"/>
    </xf>
    <xf numFmtId="0" fontId="9" fillId="0" borderId="7" xfId="0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0" fontId="9" fillId="0" borderId="4" xfId="8" applyFont="1" applyBorder="1" applyAlignment="1">
      <alignment vertical="center" wrapText="1"/>
    </xf>
    <xf numFmtId="0" fontId="9" fillId="0" borderId="4" xfId="8" applyFont="1" applyBorder="1" applyAlignment="1">
      <alignment horizontal="center" vertical="center"/>
    </xf>
    <xf numFmtId="0" fontId="9" fillId="0" borderId="10" xfId="8" applyFont="1" applyBorder="1" applyAlignment="1">
      <alignment vertical="center" wrapText="1"/>
    </xf>
    <xf numFmtId="0" fontId="9" fillId="0" borderId="19" xfId="8" applyFont="1" applyBorder="1" applyAlignment="1">
      <alignment vertical="center" wrapText="1"/>
    </xf>
    <xf numFmtId="0" fontId="9" fillId="0" borderId="7" xfId="2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26" fillId="0" borderId="4" xfId="6" applyFont="1" applyBorder="1" applyAlignment="1">
      <alignment vertical="center" wrapText="1"/>
    </xf>
    <xf numFmtId="0" fontId="12" fillId="8" borderId="44" xfId="0" applyFont="1" applyFill="1" applyBorder="1" applyAlignment="1">
      <alignment vertical="center" wrapText="1" readingOrder="1"/>
    </xf>
    <xf numFmtId="164" fontId="5" fillId="0" borderId="13" xfId="0" applyNumberFormat="1" applyFont="1" applyBorder="1" applyAlignment="1">
      <alignment horizontal="center" vertical="center" wrapText="1" readingOrder="1"/>
    </xf>
    <xf numFmtId="0" fontId="9" fillId="4" borderId="6" xfId="0" applyFont="1" applyFill="1" applyBorder="1"/>
    <xf numFmtId="49" fontId="9" fillId="4" borderId="6" xfId="0" applyNumberFormat="1" applyFont="1" applyFill="1" applyBorder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 readingOrder="1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10" xfId="2" applyFont="1" applyBorder="1" applyAlignment="1" applyProtection="1">
      <alignment horizontal="center" vertical="center" wrapText="1" readingOrder="1"/>
      <protection locked="0"/>
    </xf>
    <xf numFmtId="0" fontId="9" fillId="0" borderId="4" xfId="0" applyFont="1" applyBorder="1" applyAlignment="1">
      <alignment horizontal="center" vertical="center" wrapText="1"/>
    </xf>
    <xf numFmtId="0" fontId="23" fillId="0" borderId="4" xfId="0" applyFont="1" applyBorder="1" applyAlignment="1" applyProtection="1">
      <alignment vertical="center" wrapText="1" readingOrder="1"/>
      <protection locked="0"/>
    </xf>
    <xf numFmtId="0" fontId="9" fillId="0" borderId="4" xfId="2" applyFont="1" applyBorder="1" applyAlignment="1" applyProtection="1">
      <alignment horizontal="center" vertical="center" wrapText="1" readingOrder="1"/>
      <protection locked="0"/>
    </xf>
    <xf numFmtId="0" fontId="26" fillId="0" borderId="5" xfId="2" applyFont="1" applyBorder="1" applyAlignment="1" applyProtection="1">
      <alignment horizontal="center" vertical="center" wrapText="1" readingOrder="1"/>
      <protection locked="0"/>
    </xf>
    <xf numFmtId="49" fontId="26" fillId="0" borderId="6" xfId="2" applyNumberFormat="1" applyFont="1" applyBorder="1" applyAlignment="1">
      <alignment horizontal="center" vertical="center"/>
    </xf>
    <xf numFmtId="49" fontId="26" fillId="0" borderId="10" xfId="2" applyNumberFormat="1" applyFont="1" applyBorder="1" applyAlignment="1">
      <alignment horizontal="center" vertical="center"/>
    </xf>
    <xf numFmtId="0" fontId="26" fillId="0" borderId="4" xfId="2" applyFont="1" applyBorder="1" applyAlignment="1" applyProtection="1">
      <alignment horizontal="center" vertical="center" wrapText="1" readingOrder="1"/>
      <protection locked="0"/>
    </xf>
    <xf numFmtId="49" fontId="26" fillId="0" borderId="10" xfId="2" applyNumberFormat="1" applyFont="1" applyBorder="1" applyAlignment="1">
      <alignment horizontal="center" vertical="center" wrapText="1"/>
    </xf>
    <xf numFmtId="0" fontId="26" fillId="0" borderId="10" xfId="2" applyFont="1" applyBorder="1" applyAlignment="1" applyProtection="1">
      <alignment horizontal="center" vertical="center" wrapText="1" readingOrder="1"/>
      <protection locked="0"/>
    </xf>
    <xf numFmtId="49" fontId="9" fillId="0" borderId="4" xfId="0" applyNumberFormat="1" applyFont="1" applyBorder="1" applyAlignment="1">
      <alignment horizontal="center" vertical="center"/>
    </xf>
    <xf numFmtId="0" fontId="9" fillId="0" borderId="19" xfId="0" applyFont="1" applyBorder="1" applyAlignment="1" applyProtection="1">
      <alignment horizontal="center" vertical="center" wrapText="1" readingOrder="1"/>
      <protection locked="0"/>
    </xf>
    <xf numFmtId="0" fontId="9" fillId="0" borderId="4" xfId="7" applyFont="1" applyFill="1" applyBorder="1" applyAlignment="1">
      <alignment horizontal="center" vertical="center" wrapText="1"/>
    </xf>
    <xf numFmtId="0" fontId="9" fillId="0" borderId="1" xfId="7" applyFont="1" applyFill="1" applyBorder="1" applyAlignment="1" applyProtection="1">
      <alignment horizontal="center" vertical="center" wrapText="1" readingOrder="1"/>
      <protection locked="0"/>
    </xf>
    <xf numFmtId="49" fontId="9" fillId="4" borderId="16" xfId="0" applyNumberFormat="1" applyFont="1" applyFill="1" applyBorder="1" applyAlignment="1" applyProtection="1">
      <alignment vertical="center" wrapText="1" readingOrder="1"/>
      <protection locked="0"/>
    </xf>
    <xf numFmtId="164" fontId="9" fillId="4" borderId="51" xfId="0" applyNumberFormat="1" applyFont="1" applyFill="1" applyBorder="1" applyAlignment="1" applyProtection="1">
      <alignment horizontal="center" vertical="center" wrapText="1" readingOrder="1"/>
      <protection locked="0"/>
    </xf>
    <xf numFmtId="164" fontId="9" fillId="0" borderId="21" xfId="0" applyNumberFormat="1" applyFont="1" applyBorder="1" applyAlignment="1" applyProtection="1">
      <alignment horizontal="center" vertical="center" wrapText="1" readingOrder="1"/>
      <protection locked="0"/>
    </xf>
    <xf numFmtId="164" fontId="24" fillId="6" borderId="35" xfId="0" applyNumberFormat="1" applyFont="1" applyFill="1" applyBorder="1" applyAlignment="1" applyProtection="1">
      <alignment horizontal="center" vertical="center" wrapText="1" readingOrder="1"/>
      <protection locked="0"/>
    </xf>
    <xf numFmtId="164" fontId="20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20" fillId="0" borderId="4" xfId="0" applyNumberFormat="1" applyFont="1" applyBorder="1" applyAlignment="1" applyProtection="1">
      <alignment horizontal="center" vertical="center" wrapText="1" readingOrder="1"/>
      <protection locked="0"/>
    </xf>
    <xf numFmtId="49" fontId="23" fillId="0" borderId="17" xfId="0" applyNumberFormat="1" applyFont="1" applyBorder="1" applyAlignment="1" applyProtection="1">
      <alignment horizontal="center" vertical="center" wrapText="1" readingOrder="1"/>
      <protection locked="0"/>
    </xf>
    <xf numFmtId="49" fontId="23" fillId="0" borderId="24" xfId="0" applyNumberFormat="1" applyFont="1" applyBorder="1" applyAlignment="1" applyProtection="1">
      <alignment horizontal="center" vertical="center" wrapText="1" readingOrder="1"/>
      <protection locked="0"/>
    </xf>
    <xf numFmtId="49" fontId="23" fillId="0" borderId="23" xfId="0" applyNumberFormat="1" applyFont="1" applyBorder="1" applyAlignment="1" applyProtection="1">
      <alignment horizontal="center" vertical="center" wrapText="1" readingOrder="1"/>
      <protection locked="0"/>
    </xf>
    <xf numFmtId="49" fontId="9" fillId="0" borderId="5" xfId="0" applyNumberFormat="1" applyFont="1" applyBorder="1" applyAlignment="1" applyProtection="1">
      <alignment horizontal="center" vertical="center" wrapText="1" readingOrder="1"/>
      <protection locked="0"/>
    </xf>
    <xf numFmtId="49" fontId="9" fillId="0" borderId="6" xfId="0" applyNumberFormat="1" applyFont="1" applyBorder="1" applyAlignment="1" applyProtection="1">
      <alignment horizontal="center" vertical="center" wrapText="1" readingOrder="1"/>
      <protection locked="0"/>
    </xf>
    <xf numFmtId="49" fontId="9" fillId="0" borderId="10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5" xfId="0" applyFont="1" applyBorder="1" applyAlignment="1" applyProtection="1">
      <alignment horizontal="center" vertical="center" wrapText="1" readingOrder="1"/>
      <protection locked="0"/>
    </xf>
    <xf numFmtId="0" fontId="9" fillId="0" borderId="6" xfId="0" applyFont="1" applyBorder="1" applyAlignment="1" applyProtection="1">
      <alignment horizontal="center" vertical="center" wrapText="1" readingOrder="1"/>
      <protection locked="0"/>
    </xf>
    <xf numFmtId="0" fontId="9" fillId="0" borderId="10" xfId="0" applyFont="1" applyBorder="1" applyAlignment="1" applyProtection="1">
      <alignment horizontal="center" vertical="center" wrapText="1" readingOrder="1"/>
      <protection locked="0"/>
    </xf>
    <xf numFmtId="0" fontId="9" fillId="0" borderId="5" xfId="0" applyFont="1" applyBorder="1" applyAlignment="1" applyProtection="1">
      <alignment horizontal="left" vertical="center" wrapText="1" readingOrder="1"/>
      <protection locked="0"/>
    </xf>
    <xf numFmtId="0" fontId="9" fillId="0" borderId="6" xfId="0" applyFont="1" applyBorder="1" applyAlignment="1" applyProtection="1">
      <alignment horizontal="left" vertical="center" wrapText="1" readingOrder="1"/>
      <protection locked="0"/>
    </xf>
    <xf numFmtId="0" fontId="9" fillId="0" borderId="10" xfId="0" applyFont="1" applyBorder="1" applyAlignment="1" applyProtection="1">
      <alignment horizontal="left" vertical="center" wrapText="1" readingOrder="1"/>
      <protection locked="0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23" fillId="0" borderId="5" xfId="0" applyFont="1" applyBorder="1" applyAlignment="1" applyProtection="1">
      <alignment horizontal="center" vertical="center" wrapText="1" readingOrder="1"/>
      <protection locked="0"/>
    </xf>
    <xf numFmtId="0" fontId="23" fillId="0" borderId="6" xfId="0" applyFont="1" applyBorder="1" applyAlignment="1" applyProtection="1">
      <alignment horizontal="center" vertical="center" wrapText="1" readingOrder="1"/>
      <protection locked="0"/>
    </xf>
    <xf numFmtId="0" fontId="23" fillId="0" borderId="10" xfId="0" applyFont="1" applyBorder="1" applyAlignment="1" applyProtection="1">
      <alignment horizontal="center" vertical="center" wrapText="1" readingOrder="1"/>
      <protection locked="0"/>
    </xf>
    <xf numFmtId="0" fontId="5" fillId="0" borderId="20" xfId="0" applyFont="1" applyBorder="1" applyAlignment="1" applyProtection="1">
      <alignment horizontal="center" vertical="center" wrapText="1" readingOrder="1"/>
      <protection locked="0"/>
    </xf>
    <xf numFmtId="0" fontId="5" fillId="0" borderId="32" xfId="0" applyFont="1" applyBorder="1" applyAlignment="1" applyProtection="1">
      <alignment horizontal="center" vertical="center" wrapText="1" readingOrder="1"/>
      <protection locked="0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0" xfId="0" applyFont="1" applyBorder="1" applyAlignment="1">
      <alignment horizontal="left" vertical="center" wrapText="1"/>
    </xf>
    <xf numFmtId="0" fontId="23" fillId="0" borderId="5" xfId="0" applyFont="1" applyBorder="1" applyAlignment="1" applyProtection="1">
      <alignment horizontal="left" vertical="center" wrapText="1" readingOrder="1"/>
      <protection locked="0"/>
    </xf>
    <xf numFmtId="0" fontId="23" fillId="0" borderId="6" xfId="0" applyFont="1" applyBorder="1" applyAlignment="1" applyProtection="1">
      <alignment horizontal="left" vertical="center" wrapText="1" readingOrder="1"/>
      <protection locked="0"/>
    </xf>
    <xf numFmtId="0" fontId="23" fillId="0" borderId="10" xfId="0" applyFont="1" applyBorder="1" applyAlignment="1" applyProtection="1">
      <alignment horizontal="left" vertical="center" wrapText="1" readingOrder="1"/>
      <protection locked="0"/>
    </xf>
    <xf numFmtId="0" fontId="5" fillId="0" borderId="39" xfId="0" applyFont="1" applyBorder="1" applyAlignment="1">
      <alignment horizontal="left"/>
    </xf>
    <xf numFmtId="0" fontId="28" fillId="0" borderId="0" xfId="0" applyFont="1" applyAlignment="1" applyProtection="1">
      <alignment horizontal="center" vertical="center" wrapText="1" readingOrder="1"/>
      <protection locked="0"/>
    </xf>
    <xf numFmtId="0" fontId="6" fillId="0" borderId="20" xfId="0" applyFont="1" applyBorder="1" applyAlignment="1">
      <alignment horizontal="center" vertical="center" wrapText="1" readingOrder="1"/>
    </xf>
    <xf numFmtId="0" fontId="6" fillId="0" borderId="32" xfId="0" applyFont="1" applyBorder="1" applyAlignment="1">
      <alignment horizontal="center" vertical="center" wrapText="1" readingOrder="1"/>
    </xf>
    <xf numFmtId="0" fontId="6" fillId="0" borderId="22" xfId="0" applyFont="1" applyBorder="1" applyAlignment="1">
      <alignment horizontal="center" vertical="center" wrapText="1" readingOrder="1"/>
    </xf>
    <xf numFmtId="0" fontId="6" fillId="0" borderId="35" xfId="0" applyFont="1" applyBorder="1" applyAlignment="1">
      <alignment horizontal="center" vertical="center" wrapText="1" readingOrder="1"/>
    </xf>
    <xf numFmtId="0" fontId="5" fillId="0" borderId="36" xfId="0" applyFont="1" applyBorder="1" applyAlignment="1">
      <alignment horizontal="center" vertical="center" wrapText="1" readingOrder="1"/>
    </xf>
    <xf numFmtId="0" fontId="5" fillId="0" borderId="38" xfId="0" applyFont="1" applyBorder="1" applyAlignment="1">
      <alignment horizontal="center" vertical="center" wrapText="1" readingOrder="1"/>
    </xf>
    <xf numFmtId="0" fontId="6" fillId="0" borderId="26" xfId="0" applyFont="1" applyBorder="1" applyAlignment="1">
      <alignment horizontal="center" vertical="center" wrapText="1" readingOrder="1"/>
    </xf>
    <xf numFmtId="0" fontId="6" fillId="0" borderId="27" xfId="0" applyFont="1" applyBorder="1" applyAlignment="1">
      <alignment horizontal="center" vertical="center" wrapText="1" readingOrder="1"/>
    </xf>
    <xf numFmtId="0" fontId="24" fillId="6" borderId="30" xfId="0" applyFont="1" applyFill="1" applyBorder="1" applyAlignment="1" applyProtection="1">
      <alignment horizontal="right" vertical="center" wrapText="1" readingOrder="1"/>
      <protection locked="0"/>
    </xf>
    <xf numFmtId="0" fontId="24" fillId="6" borderId="34" xfId="0" applyFont="1" applyFill="1" applyBorder="1" applyAlignment="1" applyProtection="1">
      <alignment horizontal="right" vertical="center" wrapText="1" readingOrder="1"/>
      <protection locked="0"/>
    </xf>
    <xf numFmtId="0" fontId="24" fillId="6" borderId="31" xfId="0" applyFont="1" applyFill="1" applyBorder="1" applyAlignment="1" applyProtection="1">
      <alignment horizontal="right" vertical="center" wrapText="1" readingOrder="1"/>
      <protection locked="0"/>
    </xf>
    <xf numFmtId="0" fontId="9" fillId="2" borderId="26" xfId="0" applyFont="1" applyFill="1" applyBorder="1" applyAlignment="1" applyProtection="1">
      <alignment horizontal="left" vertical="center" wrapText="1" readingOrder="1"/>
      <protection locked="0"/>
    </xf>
    <xf numFmtId="0" fontId="9" fillId="2" borderId="28" xfId="0" applyFont="1" applyFill="1" applyBorder="1" applyAlignment="1" applyProtection="1">
      <alignment horizontal="left" vertical="center" wrapText="1" readingOrder="1"/>
      <protection locked="0"/>
    </xf>
    <xf numFmtId="0" fontId="9" fillId="2" borderId="49" xfId="0" applyFont="1" applyFill="1" applyBorder="1" applyAlignment="1" applyProtection="1">
      <alignment horizontal="left" vertical="center" wrapText="1" readingOrder="1"/>
      <protection locked="0"/>
    </xf>
    <xf numFmtId="0" fontId="9" fillId="5" borderId="13" xfId="0" applyFont="1" applyFill="1" applyBorder="1" applyAlignment="1" applyProtection="1">
      <alignment horizontal="left" vertical="center" wrapText="1" readingOrder="1"/>
      <protection locked="0"/>
    </xf>
    <xf numFmtId="0" fontId="9" fillId="5" borderId="41" xfId="0" applyFont="1" applyFill="1" applyBorder="1" applyAlignment="1" applyProtection="1">
      <alignment horizontal="left" vertical="center" wrapText="1" readingOrder="1"/>
      <protection locked="0"/>
    </xf>
    <xf numFmtId="0" fontId="9" fillId="5" borderId="50" xfId="0" applyFont="1" applyFill="1" applyBorder="1" applyAlignment="1" applyProtection="1">
      <alignment horizontal="left" vertical="center" wrapText="1" readingOrder="1"/>
      <protection locked="0"/>
    </xf>
    <xf numFmtId="0" fontId="26" fillId="0" borderId="4" xfId="0" applyFont="1" applyBorder="1" applyAlignment="1">
      <alignment horizontal="left" vertical="center"/>
    </xf>
    <xf numFmtId="0" fontId="6" fillId="0" borderId="43" xfId="0" applyFont="1" applyBorder="1" applyAlignment="1">
      <alignment horizontal="center" vertical="center" wrapText="1" readingOrder="1"/>
    </xf>
    <xf numFmtId="0" fontId="6" fillId="0" borderId="46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20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8" fillId="0" borderId="6" xfId="0" applyFont="1" applyBorder="1" applyAlignment="1" applyProtection="1">
      <alignment horizontal="center" vertical="center" wrapText="1" readingOrder="1"/>
      <protection locked="0"/>
    </xf>
    <xf numFmtId="0" fontId="8" fillId="0" borderId="10" xfId="0" applyFont="1" applyBorder="1" applyAlignment="1" applyProtection="1">
      <alignment horizontal="center" vertical="center" wrapText="1" readingOrder="1"/>
      <protection locked="0"/>
    </xf>
    <xf numFmtId="0" fontId="9" fillId="0" borderId="4" xfId="0" applyFont="1" applyBorder="1" applyAlignment="1">
      <alignment horizontal="left" vertical="center" wrapText="1"/>
    </xf>
    <xf numFmtId="0" fontId="26" fillId="0" borderId="5" xfId="0" applyFont="1" applyBorder="1" applyAlignment="1" applyProtection="1">
      <alignment horizontal="center" vertical="center" wrapText="1" readingOrder="1"/>
      <protection locked="0"/>
    </xf>
    <xf numFmtId="0" fontId="26" fillId="0" borderId="10" xfId="0" applyFont="1" applyBorder="1" applyAlignment="1" applyProtection="1">
      <alignment horizontal="center" vertical="center" wrapText="1" readingOrder="1"/>
      <protection locked="0"/>
    </xf>
    <xf numFmtId="0" fontId="26" fillId="0" borderId="5" xfId="0" applyFont="1" applyBorder="1" applyAlignment="1" applyProtection="1">
      <alignment horizontal="left" vertical="center" wrapText="1" readingOrder="1"/>
      <protection locked="0"/>
    </xf>
    <xf numFmtId="0" fontId="26" fillId="0" borderId="10" xfId="0" applyFont="1" applyBorder="1" applyAlignment="1" applyProtection="1">
      <alignment horizontal="left" vertical="center" wrapText="1" readingOrder="1"/>
      <protection locked="0"/>
    </xf>
    <xf numFmtId="0" fontId="9" fillId="0" borderId="4" xfId="0" applyFont="1" applyBorder="1" applyAlignment="1" applyProtection="1">
      <alignment horizontal="center" vertical="center" wrapText="1" readingOrder="1"/>
      <protection locked="0"/>
    </xf>
    <xf numFmtId="0" fontId="8" fillId="0" borderId="4" xfId="0" applyFont="1" applyBorder="1" applyAlignment="1" applyProtection="1">
      <alignment horizontal="center" vertical="center" wrapText="1" readingOrder="1"/>
      <protection locked="0"/>
    </xf>
    <xf numFmtId="0" fontId="26" fillId="0" borderId="6" xfId="0" applyFont="1" applyBorder="1" applyAlignment="1" applyProtection="1">
      <alignment horizontal="center" vertical="center" wrapText="1" readingOrder="1"/>
      <protection locked="0"/>
    </xf>
    <xf numFmtId="0" fontId="26" fillId="0" borderId="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9" fillId="0" borderId="5" xfId="0" applyFont="1" applyBorder="1" applyAlignment="1" applyProtection="1">
      <alignment horizontal="center" vertical="center" wrapText="1" readingOrder="1"/>
      <protection locked="0"/>
    </xf>
    <xf numFmtId="0" fontId="29" fillId="0" borderId="6" xfId="0" applyFont="1" applyBorder="1" applyAlignment="1" applyProtection="1">
      <alignment horizontal="center" vertical="center" wrapText="1" readingOrder="1"/>
      <protection locked="0"/>
    </xf>
    <xf numFmtId="0" fontId="29" fillId="0" borderId="10" xfId="0" applyFont="1" applyBorder="1" applyAlignment="1" applyProtection="1">
      <alignment horizontal="center" vertical="center" wrapText="1" readingOrder="1"/>
      <protection locked="0"/>
    </xf>
    <xf numFmtId="0" fontId="9" fillId="0" borderId="13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9" fillId="5" borderId="7" xfId="0" applyFont="1" applyFill="1" applyBorder="1" applyAlignment="1" applyProtection="1">
      <alignment horizontal="left" vertical="center" wrapText="1" readingOrder="1"/>
      <protection locked="0"/>
    </xf>
    <xf numFmtId="0" fontId="9" fillId="5" borderId="45" xfId="0" applyFont="1" applyFill="1" applyBorder="1" applyAlignment="1" applyProtection="1">
      <alignment horizontal="left" vertical="center" wrapText="1" readingOrder="1"/>
      <protection locked="0"/>
    </xf>
    <xf numFmtId="0" fontId="9" fillId="5" borderId="52" xfId="0" applyFont="1" applyFill="1" applyBorder="1" applyAlignment="1" applyProtection="1">
      <alignment horizontal="left" vertical="center" wrapText="1" readingOrder="1"/>
      <protection locked="0"/>
    </xf>
    <xf numFmtId="0" fontId="21" fillId="0" borderId="34" xfId="0" applyFont="1" applyBorder="1" applyAlignment="1" applyProtection="1">
      <alignment horizontal="center" vertical="center" wrapText="1" readingOrder="1"/>
      <protection locked="0"/>
    </xf>
    <xf numFmtId="164" fontId="9" fillId="0" borderId="51" xfId="0" applyNumberFormat="1" applyFont="1" applyBorder="1" applyAlignment="1" applyProtection="1">
      <alignment horizontal="center" vertical="center" wrapText="1" readingOrder="1"/>
      <protection locked="0"/>
    </xf>
    <xf numFmtId="164" fontId="9" fillId="0" borderId="53" xfId="0" applyNumberFormat="1" applyFont="1" applyBorder="1" applyAlignment="1" applyProtection="1">
      <alignment horizontal="center" vertical="center" wrapText="1" readingOrder="1"/>
      <protection locked="0"/>
    </xf>
    <xf numFmtId="164" fontId="9" fillId="0" borderId="54" xfId="0" applyNumberFormat="1" applyFont="1" applyBorder="1" applyAlignment="1" applyProtection="1">
      <alignment horizontal="center" vertical="center" wrapText="1" readingOrder="1"/>
      <protection locked="0"/>
    </xf>
    <xf numFmtId="49" fontId="26" fillId="0" borderId="5" xfId="0" applyNumberFormat="1" applyFont="1" applyBorder="1" applyAlignment="1">
      <alignment horizontal="center" vertical="center"/>
    </xf>
    <xf numFmtId="49" fontId="26" fillId="0" borderId="10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32" fillId="0" borderId="10" xfId="0" applyNumberFormat="1" applyFont="1" applyBorder="1" applyAlignment="1">
      <alignment horizontal="center" vertical="center"/>
    </xf>
    <xf numFmtId="0" fontId="23" fillId="0" borderId="4" xfId="0" applyFont="1" applyBorder="1" applyAlignment="1" applyProtection="1">
      <alignment horizontal="left" vertical="center" wrapText="1" readingOrder="1"/>
      <protection locked="0"/>
    </xf>
    <xf numFmtId="0" fontId="23" fillId="0" borderId="4" xfId="0" applyFont="1" applyBorder="1" applyAlignment="1" applyProtection="1">
      <alignment horizontal="center" vertical="center" wrapText="1" readingOrder="1"/>
      <protection locked="0"/>
    </xf>
    <xf numFmtId="0" fontId="23" fillId="0" borderId="5" xfId="2" applyFont="1" applyBorder="1" applyAlignment="1" applyProtection="1">
      <alignment horizontal="center" vertical="center" wrapText="1" readingOrder="1"/>
      <protection locked="0"/>
    </xf>
    <xf numFmtId="0" fontId="23" fillId="0" borderId="6" xfId="2" applyFont="1" applyBorder="1" applyAlignment="1" applyProtection="1">
      <alignment horizontal="center" vertical="center" wrapText="1" readingOrder="1"/>
      <protection locked="0"/>
    </xf>
    <xf numFmtId="0" fontId="23" fillId="0" borderId="10" xfId="2" applyFont="1" applyBorder="1" applyAlignment="1" applyProtection="1">
      <alignment horizontal="center" vertical="center" wrapText="1" readingOrder="1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left" vertical="center" wrapText="1" readingOrder="1"/>
      <protection locked="0"/>
    </xf>
    <xf numFmtId="0" fontId="9" fillId="0" borderId="12" xfId="0" applyFont="1" applyBorder="1" applyAlignment="1" applyProtection="1">
      <alignment horizontal="left" vertical="center" wrapText="1" readingOrder="1"/>
      <protection locked="0"/>
    </xf>
    <xf numFmtId="0" fontId="20" fillId="0" borderId="8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3" fillId="0" borderId="8" xfId="0" applyFont="1" applyBorder="1" applyAlignment="1" applyProtection="1">
      <alignment horizontal="left" vertical="center" wrapText="1" readingOrder="1"/>
      <protection locked="0"/>
    </xf>
    <xf numFmtId="0" fontId="23" fillId="0" borderId="19" xfId="0" applyFont="1" applyBorder="1" applyAlignment="1" applyProtection="1">
      <alignment horizontal="left" vertical="center" wrapText="1" readingOrder="1"/>
      <protection locked="0"/>
    </xf>
    <xf numFmtId="0" fontId="20" fillId="0" borderId="9" xfId="0" applyFont="1" applyBorder="1" applyAlignment="1">
      <alignment horizontal="left" vertical="center" wrapText="1"/>
    </xf>
    <xf numFmtId="0" fontId="9" fillId="0" borderId="13" xfId="0" applyFont="1" applyBorder="1" applyAlignment="1" applyProtection="1">
      <alignment horizontal="left" vertical="center" wrapText="1" readingOrder="1"/>
      <protection locked="0"/>
    </xf>
    <xf numFmtId="0" fontId="26" fillId="0" borderId="6" xfId="0" applyFont="1" applyBorder="1" applyAlignment="1" applyProtection="1">
      <alignment horizontal="left" vertical="center" wrapText="1" readingOrder="1"/>
      <protection locked="0"/>
    </xf>
    <xf numFmtId="49" fontId="26" fillId="0" borderId="6" xfId="0" applyNumberFormat="1" applyFont="1" applyBorder="1" applyAlignment="1">
      <alignment horizontal="center" vertical="center"/>
    </xf>
    <xf numFmtId="0" fontId="26" fillId="0" borderId="6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9" fillId="0" borderId="5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5" xfId="2" applyFont="1" applyBorder="1" applyAlignment="1" applyProtection="1">
      <alignment horizontal="center" vertical="center" wrapText="1" readingOrder="1"/>
      <protection locked="0"/>
    </xf>
    <xf numFmtId="0" fontId="9" fillId="0" borderId="6" xfId="2" applyFont="1" applyBorder="1" applyAlignment="1" applyProtection="1">
      <alignment horizontal="center" vertical="center" wrapText="1" readingOrder="1"/>
      <protection locked="0"/>
    </xf>
    <xf numFmtId="0" fontId="9" fillId="0" borderId="10" xfId="2" applyFont="1" applyBorder="1" applyAlignment="1" applyProtection="1">
      <alignment horizontal="center" vertical="center" wrapText="1" readingOrder="1"/>
      <protection locked="0"/>
    </xf>
    <xf numFmtId="0" fontId="9" fillId="0" borderId="4" xfId="2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9" fillId="0" borderId="5" xfId="0" applyFont="1" applyBorder="1" applyAlignment="1" applyProtection="1">
      <alignment vertical="center" wrapText="1" readingOrder="1"/>
      <protection locked="0"/>
    </xf>
    <xf numFmtId="0" fontId="9" fillId="0" borderId="6" xfId="0" applyFont="1" applyBorder="1" applyAlignment="1" applyProtection="1">
      <alignment vertical="center" wrapText="1" readingOrder="1"/>
      <protection locked="0"/>
    </xf>
    <xf numFmtId="0" fontId="9" fillId="0" borderId="10" xfId="0" applyFont="1" applyBorder="1" applyAlignment="1" applyProtection="1">
      <alignment vertical="center" wrapText="1" readingOrder="1"/>
      <protection locked="0"/>
    </xf>
    <xf numFmtId="49" fontId="23" fillId="0" borderId="5" xfId="0" applyNumberFormat="1" applyFont="1" applyBorder="1" applyAlignment="1" applyProtection="1">
      <alignment horizontal="center" vertical="center" wrapText="1" readingOrder="1"/>
      <protection locked="0"/>
    </xf>
    <xf numFmtId="49" fontId="23" fillId="0" borderId="6" xfId="0" applyNumberFormat="1" applyFont="1" applyBorder="1" applyAlignment="1" applyProtection="1">
      <alignment horizontal="center" vertical="center" wrapText="1" readingOrder="1"/>
      <protection locked="0"/>
    </xf>
    <xf numFmtId="49" fontId="23" fillId="0" borderId="10" xfId="0" applyNumberFormat="1" applyFont="1" applyBorder="1" applyAlignment="1" applyProtection="1">
      <alignment horizontal="center" vertical="center" wrapText="1" readingOrder="1"/>
      <protection locked="0"/>
    </xf>
    <xf numFmtId="0" fontId="9" fillId="5" borderId="8" xfId="0" applyFont="1" applyFill="1" applyBorder="1" applyAlignment="1" applyProtection="1">
      <alignment horizontal="left" vertical="center" wrapText="1" readingOrder="1"/>
      <protection locked="0"/>
    </xf>
    <xf numFmtId="0" fontId="9" fillId="0" borderId="11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22" fillId="0" borderId="0" xfId="0" applyFont="1" applyAlignment="1" applyProtection="1">
      <alignment horizontal="center" vertical="center" wrapText="1" readingOrder="1"/>
      <protection locked="0"/>
    </xf>
    <xf numFmtId="0" fontId="21" fillId="0" borderId="0" xfId="0" applyFont="1" applyAlignment="1" applyProtection="1">
      <alignment horizontal="center" vertical="center" wrapText="1" readingOrder="1"/>
      <protection locked="0"/>
    </xf>
    <xf numFmtId="0" fontId="9" fillId="5" borderId="1" xfId="0" applyFont="1" applyFill="1" applyBorder="1" applyAlignment="1" applyProtection="1">
      <alignment horizontal="left" vertical="center" wrapText="1" readingOrder="1"/>
      <protection locked="0"/>
    </xf>
    <xf numFmtId="0" fontId="9" fillId="2" borderId="27" xfId="0" applyFont="1" applyFill="1" applyBorder="1" applyAlignment="1" applyProtection="1">
      <alignment horizontal="left" vertical="center" wrapText="1" readingOrder="1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9" fontId="9" fillId="0" borderId="13" xfId="0" applyNumberFormat="1" applyFont="1" applyBorder="1" applyAlignment="1" applyProtection="1">
      <alignment horizontal="center" vertical="center" wrapText="1" readingOrder="1"/>
      <protection locked="0"/>
    </xf>
    <xf numFmtId="49" fontId="9" fillId="0" borderId="11" xfId="0" applyNumberFormat="1" applyFont="1" applyBorder="1" applyAlignment="1" applyProtection="1">
      <alignment horizontal="center" vertical="center" wrapText="1" readingOrder="1"/>
      <protection locked="0"/>
    </xf>
    <xf numFmtId="49" fontId="9" fillId="0" borderId="12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8" xfId="0" applyFont="1" applyBorder="1" applyAlignment="1" applyProtection="1">
      <alignment horizontal="left" vertical="center" wrapText="1" readingOrder="1"/>
      <protection locked="0"/>
    </xf>
    <xf numFmtId="0" fontId="9" fillId="0" borderId="9" xfId="0" applyFont="1" applyBorder="1" applyAlignment="1" applyProtection="1">
      <alignment horizontal="left" vertical="center" wrapText="1" readingOrder="1"/>
      <protection locked="0"/>
    </xf>
    <xf numFmtId="0" fontId="9" fillId="0" borderId="19" xfId="0" applyFont="1" applyBorder="1" applyAlignment="1" applyProtection="1">
      <alignment horizontal="left" vertical="center" wrapText="1" readingOrder="1"/>
      <protection locked="0"/>
    </xf>
    <xf numFmtId="0" fontId="23" fillId="0" borderId="9" xfId="0" applyFont="1" applyBorder="1" applyAlignment="1" applyProtection="1">
      <alignment horizontal="left" vertical="center" wrapText="1" readingOrder="1"/>
      <protection locked="0"/>
    </xf>
    <xf numFmtId="0" fontId="5" fillId="0" borderId="20" xfId="0" applyFont="1" applyBorder="1" applyAlignment="1">
      <alignment horizontal="center" vertical="center" wrapText="1" readingOrder="1"/>
    </xf>
    <xf numFmtId="0" fontId="5" fillId="0" borderId="32" xfId="0" applyFont="1" applyBorder="1" applyAlignment="1">
      <alignment horizontal="center" vertical="center" wrapText="1" readingOrder="1"/>
    </xf>
    <xf numFmtId="0" fontId="6" fillId="0" borderId="44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5" fillId="0" borderId="6" xfId="0" applyFont="1" applyBorder="1" applyAlignment="1" applyProtection="1">
      <alignment horizontal="center" vertical="center" wrapText="1" readingOrder="1"/>
      <protection locked="0"/>
    </xf>
    <xf numFmtId="0" fontId="5" fillId="0" borderId="6" xfId="0" applyFont="1" applyBorder="1" applyAlignment="1">
      <alignment horizontal="center" vertical="center" wrapText="1" readingOrder="1"/>
    </xf>
    <xf numFmtId="0" fontId="25" fillId="0" borderId="0" xfId="0" applyFont="1" applyAlignment="1">
      <alignment horizontal="left" wrapText="1"/>
    </xf>
    <xf numFmtId="0" fontId="9" fillId="0" borderId="13" xfId="0" applyFont="1" applyBorder="1" applyAlignment="1" applyProtection="1">
      <alignment horizontal="center" vertical="center" wrapText="1" readingOrder="1"/>
      <protection locked="0"/>
    </xf>
    <xf numFmtId="0" fontId="9" fillId="0" borderId="11" xfId="0" applyFont="1" applyBorder="1" applyAlignment="1" applyProtection="1">
      <alignment horizontal="center" vertical="center" wrapText="1" readingOrder="1"/>
      <protection locked="0"/>
    </xf>
    <xf numFmtId="0" fontId="9" fillId="0" borderId="12" xfId="0" applyFont="1" applyBorder="1" applyAlignment="1" applyProtection="1">
      <alignment horizontal="center" vertical="center" wrapText="1" readingOrder="1"/>
      <protection locked="0"/>
    </xf>
    <xf numFmtId="0" fontId="23" fillId="0" borderId="5" xfId="0" applyFont="1" applyBorder="1" applyAlignment="1" applyProtection="1">
      <alignment vertical="center" wrapText="1" readingOrder="1"/>
      <protection locked="0"/>
    </xf>
    <xf numFmtId="0" fontId="23" fillId="0" borderId="6" xfId="0" applyFont="1" applyBorder="1" applyAlignment="1" applyProtection="1">
      <alignment vertical="center" wrapText="1" readingOrder="1"/>
      <protection locked="0"/>
    </xf>
    <xf numFmtId="0" fontId="23" fillId="0" borderId="10" xfId="0" applyFont="1" applyBorder="1" applyAlignment="1" applyProtection="1">
      <alignment vertical="center" wrapText="1" readingOrder="1"/>
      <protection locked="0"/>
    </xf>
    <xf numFmtId="0" fontId="8" fillId="2" borderId="26" xfId="0" applyFont="1" applyFill="1" applyBorder="1" applyAlignment="1" applyProtection="1">
      <alignment horizontal="left" vertical="center" wrapText="1" readingOrder="1"/>
      <protection locked="0"/>
    </xf>
    <xf numFmtId="0" fontId="8" fillId="2" borderId="28" xfId="0" applyFont="1" applyFill="1" applyBorder="1" applyAlignment="1" applyProtection="1">
      <alignment horizontal="left" vertical="center" wrapText="1" readingOrder="1"/>
      <protection locked="0"/>
    </xf>
    <xf numFmtId="0" fontId="8" fillId="2" borderId="27" xfId="0" applyFont="1" applyFill="1" applyBorder="1" applyAlignment="1" applyProtection="1">
      <alignment horizontal="left" vertical="center" wrapText="1" readingOrder="1"/>
      <protection locked="0"/>
    </xf>
    <xf numFmtId="0" fontId="20" fillId="0" borderId="20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</cellXfs>
  <cellStyles count="9">
    <cellStyle name="Blogas" xfId="7" builtinId="27"/>
    <cellStyle name="Įprastas" xfId="0" builtinId="0"/>
    <cellStyle name="Įprastas 2" xfId="2" xr:uid="{6C92F47C-A5D2-4B48-89AF-A8DB2DA1513F}"/>
    <cellStyle name="Įprastas 3" xfId="4" xr:uid="{F5A132D9-8169-4B72-97F9-DA102E8A6112}"/>
    <cellStyle name="Įprastas 4" xfId="5" xr:uid="{9AA412DB-30AB-432E-95A4-A5327DEC2544}"/>
    <cellStyle name="Įprastas 5" xfId="8" xr:uid="{1C3A60A5-A92A-4A52-B3C5-A235970EEABD}"/>
    <cellStyle name="Normal 2" xfId="1" xr:uid="{00000000-0005-0000-0000-000001000000}"/>
    <cellStyle name="Normal_Sheet1" xfId="6" xr:uid="{5116F9DA-D977-410B-B640-F7993552AC9D}"/>
    <cellStyle name="Procentai 2" xfId="3" xr:uid="{F2875B6F-75E1-4B8F-939E-2C46586BA2C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C0C0C0"/>
      <rgbColor rgb="00DCDCD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9"/>
  <sheetViews>
    <sheetView tabSelected="1" zoomScale="110" zoomScaleNormal="110" workbookViewId="0">
      <pane ySplit="7" topLeftCell="A8" activePane="bottomLeft" state="frozen"/>
      <selection pane="bottomLeft" activeCell="I1" sqref="I1:J3"/>
    </sheetView>
  </sheetViews>
  <sheetFormatPr defaultColWidth="9.140625" defaultRowHeight="12" x14ac:dyDescent="0.2"/>
  <cols>
    <col min="1" max="1" width="11.28515625" style="23" customWidth="1"/>
    <col min="2" max="2" width="42.5703125" style="24" customWidth="1"/>
    <col min="3" max="3" width="18.5703125" style="22" customWidth="1"/>
    <col min="4" max="4" width="40.7109375" style="22" customWidth="1"/>
    <col min="5" max="5" width="45.85546875" style="24" customWidth="1"/>
    <col min="6" max="6" width="7.28515625" style="24" customWidth="1"/>
    <col min="7" max="7" width="11.140625" style="23" customWidth="1"/>
    <col min="8" max="8" width="9.5703125" style="22" customWidth="1"/>
    <col min="9" max="9" width="40.28515625" style="22" customWidth="1"/>
    <col min="10" max="10" width="10.7109375" style="24" customWidth="1"/>
    <col min="11" max="16384" width="9.140625" style="24"/>
  </cols>
  <sheetData>
    <row r="1" spans="1:10" ht="25.5" customHeight="1" x14ac:dyDescent="0.2">
      <c r="I1" s="260" t="s">
        <v>1001</v>
      </c>
      <c r="J1" s="261"/>
    </row>
    <row r="2" spans="1:10" ht="25.5" customHeight="1" x14ac:dyDescent="0.2">
      <c r="I2" s="261"/>
      <c r="J2" s="261"/>
    </row>
    <row r="3" spans="1:10" ht="25.5" customHeight="1" x14ac:dyDescent="0.2">
      <c r="I3" s="261"/>
      <c r="J3" s="261"/>
    </row>
    <row r="4" spans="1:10" ht="17.25" customHeight="1" x14ac:dyDescent="0.2">
      <c r="A4" s="267" t="s">
        <v>842</v>
      </c>
      <c r="B4" s="267"/>
      <c r="C4" s="267"/>
      <c r="D4" s="267"/>
      <c r="E4" s="267"/>
      <c r="F4" s="267"/>
      <c r="G4" s="267"/>
      <c r="H4" s="267"/>
      <c r="I4" s="267"/>
      <c r="J4" s="267"/>
    </row>
    <row r="5" spans="1:10" ht="17.25" customHeight="1" thickBot="1" x14ac:dyDescent="0.25">
      <c r="A5" s="318" t="s">
        <v>539</v>
      </c>
      <c r="B5" s="318"/>
      <c r="C5" s="318"/>
      <c r="D5" s="318"/>
      <c r="E5" s="318"/>
      <c r="F5" s="318"/>
      <c r="G5" s="318"/>
      <c r="H5" s="318"/>
      <c r="I5" s="318"/>
      <c r="J5" s="318"/>
    </row>
    <row r="6" spans="1:10" ht="31.5" customHeight="1" x14ac:dyDescent="0.2">
      <c r="A6" s="272" t="s">
        <v>498</v>
      </c>
      <c r="B6" s="268" t="s">
        <v>505</v>
      </c>
      <c r="C6" s="258" t="s">
        <v>497</v>
      </c>
      <c r="D6" s="258" t="s">
        <v>502</v>
      </c>
      <c r="E6" s="274" t="s">
        <v>0</v>
      </c>
      <c r="F6" s="275"/>
      <c r="G6" s="286" t="s">
        <v>1</v>
      </c>
      <c r="H6" s="287"/>
      <c r="I6" s="258" t="s">
        <v>504</v>
      </c>
      <c r="J6" s="270" t="s">
        <v>843</v>
      </c>
    </row>
    <row r="7" spans="1:10" ht="40.5" customHeight="1" thickBot="1" x14ac:dyDescent="0.25">
      <c r="A7" s="273"/>
      <c r="B7" s="269"/>
      <c r="C7" s="259"/>
      <c r="D7" s="259"/>
      <c r="E7" s="105" t="s">
        <v>2</v>
      </c>
      <c r="F7" s="105" t="s">
        <v>3</v>
      </c>
      <c r="G7" s="105">
        <v>2025</v>
      </c>
      <c r="H7" s="96" t="s">
        <v>503</v>
      </c>
      <c r="I7" s="259"/>
      <c r="J7" s="271"/>
    </row>
    <row r="8" spans="1:10" s="22" customFormat="1" ht="17.25" customHeight="1" x14ac:dyDescent="0.2">
      <c r="A8" s="97" t="s">
        <v>500</v>
      </c>
      <c r="B8" s="279" t="s">
        <v>501</v>
      </c>
      <c r="C8" s="280"/>
      <c r="D8" s="280"/>
      <c r="E8" s="280"/>
      <c r="F8" s="280"/>
      <c r="G8" s="280"/>
      <c r="H8" s="280"/>
      <c r="I8" s="280"/>
      <c r="J8" s="281"/>
    </row>
    <row r="9" spans="1:10" ht="17.25" customHeight="1" x14ac:dyDescent="0.2">
      <c r="A9" s="98" t="s">
        <v>4</v>
      </c>
      <c r="B9" s="282" t="s">
        <v>5</v>
      </c>
      <c r="C9" s="283"/>
      <c r="D9" s="283"/>
      <c r="E9" s="283"/>
      <c r="F9" s="283"/>
      <c r="G9" s="283"/>
      <c r="H9" s="283"/>
      <c r="I9" s="283"/>
      <c r="J9" s="284"/>
    </row>
    <row r="10" spans="1:10" ht="27.75" customHeight="1" x14ac:dyDescent="0.2">
      <c r="A10" s="39" t="s">
        <v>7</v>
      </c>
      <c r="B10" s="45" t="s">
        <v>303</v>
      </c>
      <c r="C10" s="37"/>
      <c r="D10" s="37"/>
      <c r="E10" s="103"/>
      <c r="F10" s="102"/>
      <c r="G10" s="101"/>
      <c r="H10" s="104"/>
      <c r="I10" s="37"/>
      <c r="J10" s="235">
        <f>SUM(J11:J16)</f>
        <v>147.9</v>
      </c>
    </row>
    <row r="11" spans="1:10" ht="24" x14ac:dyDescent="0.2">
      <c r="A11" s="240"/>
      <c r="B11" s="243"/>
      <c r="C11" s="246" t="s">
        <v>506</v>
      </c>
      <c r="D11" s="195" t="s">
        <v>510</v>
      </c>
      <c r="E11" s="195" t="s">
        <v>451</v>
      </c>
      <c r="F11" s="180" t="s">
        <v>6</v>
      </c>
      <c r="G11" s="180">
        <v>75</v>
      </c>
      <c r="H11" s="180" t="s">
        <v>943</v>
      </c>
      <c r="I11" s="42" t="s">
        <v>8</v>
      </c>
      <c r="J11" s="236">
        <v>147.9</v>
      </c>
    </row>
    <row r="12" spans="1:10" ht="25.5" customHeight="1" x14ac:dyDescent="0.2">
      <c r="A12" s="241"/>
      <c r="B12" s="244"/>
      <c r="C12" s="247"/>
      <c r="D12" s="285" t="s">
        <v>511</v>
      </c>
      <c r="E12" s="195" t="s">
        <v>507</v>
      </c>
      <c r="F12" s="180" t="s">
        <v>16</v>
      </c>
      <c r="G12" s="180">
        <v>1</v>
      </c>
      <c r="H12" s="180" t="s">
        <v>943</v>
      </c>
      <c r="I12" s="42" t="s">
        <v>10</v>
      </c>
      <c r="J12" s="236"/>
    </row>
    <row r="13" spans="1:10" ht="15.75" customHeight="1" x14ac:dyDescent="0.2">
      <c r="A13" s="241"/>
      <c r="B13" s="244"/>
      <c r="C13" s="247"/>
      <c r="D13" s="285"/>
      <c r="E13" s="195" t="s">
        <v>508</v>
      </c>
      <c r="F13" s="180" t="s">
        <v>16</v>
      </c>
      <c r="G13" s="180">
        <v>6</v>
      </c>
      <c r="H13" s="180" t="s">
        <v>943</v>
      </c>
      <c r="I13" s="42" t="s">
        <v>11</v>
      </c>
      <c r="J13" s="236"/>
    </row>
    <row r="14" spans="1:10" ht="25.5" customHeight="1" x14ac:dyDescent="0.2">
      <c r="A14" s="241"/>
      <c r="B14" s="244"/>
      <c r="C14" s="247"/>
      <c r="D14" s="195" t="s">
        <v>949</v>
      </c>
      <c r="E14" s="195" t="s">
        <v>950</v>
      </c>
      <c r="F14" s="180" t="s">
        <v>16</v>
      </c>
      <c r="G14" s="180">
        <v>10</v>
      </c>
      <c r="H14" s="180" t="s">
        <v>943</v>
      </c>
      <c r="I14" s="42" t="s">
        <v>12</v>
      </c>
      <c r="J14" s="236"/>
    </row>
    <row r="15" spans="1:10" ht="15.75" customHeight="1" x14ac:dyDescent="0.2">
      <c r="A15" s="241"/>
      <c r="B15" s="244"/>
      <c r="C15" s="247"/>
      <c r="D15" s="212" t="s">
        <v>512</v>
      </c>
      <c r="E15" s="194" t="s">
        <v>509</v>
      </c>
      <c r="F15" s="180" t="s">
        <v>16</v>
      </c>
      <c r="G15" s="180">
        <v>320</v>
      </c>
      <c r="H15" s="180" t="s">
        <v>943</v>
      </c>
      <c r="I15" s="42" t="s">
        <v>13</v>
      </c>
      <c r="J15" s="236"/>
    </row>
    <row r="16" spans="1:10" ht="12" customHeight="1" x14ac:dyDescent="0.2">
      <c r="A16" s="241"/>
      <c r="B16" s="244"/>
      <c r="C16" s="247"/>
      <c r="D16" s="195" t="s">
        <v>949</v>
      </c>
      <c r="E16" s="195" t="s">
        <v>950</v>
      </c>
      <c r="F16" s="180" t="s">
        <v>16</v>
      </c>
      <c r="G16" s="180">
        <v>2</v>
      </c>
      <c r="H16" s="180" t="s">
        <v>943</v>
      </c>
      <c r="I16" s="42" t="s">
        <v>14</v>
      </c>
      <c r="J16" s="236"/>
    </row>
    <row r="17" spans="1:10" ht="38.25" customHeight="1" x14ac:dyDescent="0.2">
      <c r="A17" s="39" t="s">
        <v>375</v>
      </c>
      <c r="B17" s="45" t="s">
        <v>376</v>
      </c>
      <c r="C17" s="37"/>
      <c r="D17" s="106"/>
      <c r="E17" s="40"/>
      <c r="F17" s="41"/>
      <c r="G17" s="69"/>
      <c r="H17" s="37"/>
      <c r="I17" s="37"/>
      <c r="J17" s="235">
        <f>SUM(J18:J24)</f>
        <v>0</v>
      </c>
    </row>
    <row r="18" spans="1:10" ht="26.25" customHeight="1" x14ac:dyDescent="0.2">
      <c r="A18" s="240"/>
      <c r="B18" s="243"/>
      <c r="C18" s="246" t="s">
        <v>506</v>
      </c>
      <c r="D18" s="291" t="s">
        <v>513</v>
      </c>
      <c r="E18" s="252" t="s">
        <v>951</v>
      </c>
      <c r="F18" s="255" t="s">
        <v>6</v>
      </c>
      <c r="G18" s="246">
        <v>90</v>
      </c>
      <c r="H18" s="246" t="s">
        <v>943</v>
      </c>
      <c r="I18" s="42" t="s">
        <v>8</v>
      </c>
      <c r="J18" s="236" t="s">
        <v>9</v>
      </c>
    </row>
    <row r="19" spans="1:10" ht="16.5" customHeight="1" x14ac:dyDescent="0.2">
      <c r="A19" s="241"/>
      <c r="B19" s="244"/>
      <c r="C19" s="247"/>
      <c r="D19" s="292"/>
      <c r="E19" s="253"/>
      <c r="F19" s="256"/>
      <c r="G19" s="247"/>
      <c r="H19" s="247"/>
      <c r="I19" s="42" t="s">
        <v>10</v>
      </c>
      <c r="J19" s="236" t="s">
        <v>9</v>
      </c>
    </row>
    <row r="20" spans="1:10" x14ac:dyDescent="0.2">
      <c r="A20" s="241"/>
      <c r="B20" s="244"/>
      <c r="C20" s="247"/>
      <c r="D20" s="292"/>
      <c r="E20" s="253"/>
      <c r="F20" s="256"/>
      <c r="G20" s="247"/>
      <c r="H20" s="247"/>
      <c r="I20" s="42" t="s">
        <v>11</v>
      </c>
      <c r="J20" s="236" t="s">
        <v>9</v>
      </c>
    </row>
    <row r="21" spans="1:10" ht="24" x14ac:dyDescent="0.2">
      <c r="A21" s="241"/>
      <c r="B21" s="244"/>
      <c r="C21" s="247"/>
      <c r="D21" s="292"/>
      <c r="E21" s="253"/>
      <c r="F21" s="256"/>
      <c r="G21" s="247"/>
      <c r="H21" s="247"/>
      <c r="I21" s="42" t="s">
        <v>12</v>
      </c>
      <c r="J21" s="236" t="s">
        <v>9</v>
      </c>
    </row>
    <row r="22" spans="1:10" x14ac:dyDescent="0.2">
      <c r="A22" s="241"/>
      <c r="B22" s="244"/>
      <c r="C22" s="247"/>
      <c r="D22" s="292"/>
      <c r="E22" s="253"/>
      <c r="F22" s="256"/>
      <c r="G22" s="247"/>
      <c r="H22" s="247"/>
      <c r="I22" s="42" t="s">
        <v>13</v>
      </c>
      <c r="J22" s="236" t="s">
        <v>9</v>
      </c>
    </row>
    <row r="23" spans="1:10" x14ac:dyDescent="0.2">
      <c r="A23" s="241"/>
      <c r="B23" s="244"/>
      <c r="C23" s="247"/>
      <c r="D23" s="292"/>
      <c r="E23" s="253"/>
      <c r="F23" s="256"/>
      <c r="G23" s="247"/>
      <c r="H23" s="247"/>
      <c r="I23" s="42" t="s">
        <v>14</v>
      </c>
      <c r="J23" s="236" t="s">
        <v>9</v>
      </c>
    </row>
    <row r="24" spans="1:10" x14ac:dyDescent="0.2">
      <c r="A24" s="242"/>
      <c r="B24" s="245"/>
      <c r="C24" s="248"/>
      <c r="D24" s="293"/>
      <c r="E24" s="254"/>
      <c r="F24" s="257"/>
      <c r="G24" s="248"/>
      <c r="H24" s="248"/>
      <c r="I24" s="42" t="s">
        <v>15</v>
      </c>
      <c r="J24" s="236" t="s">
        <v>9</v>
      </c>
    </row>
    <row r="25" spans="1:10" ht="30.75" customHeight="1" x14ac:dyDescent="0.2">
      <c r="A25" s="39" t="s">
        <v>304</v>
      </c>
      <c r="B25" s="45" t="s">
        <v>377</v>
      </c>
      <c r="C25" s="37"/>
      <c r="D25" s="37"/>
      <c r="E25" s="40"/>
      <c r="F25" s="41"/>
      <c r="G25" s="69"/>
      <c r="H25" s="37"/>
      <c r="I25" s="37"/>
      <c r="J25" s="235">
        <f>SUM(J26:J32)</f>
        <v>0</v>
      </c>
    </row>
    <row r="26" spans="1:10" ht="24" x14ac:dyDescent="0.2">
      <c r="A26" s="240"/>
      <c r="B26" s="288"/>
      <c r="C26" s="246" t="s">
        <v>514</v>
      </c>
      <c r="D26" s="249" t="s">
        <v>515</v>
      </c>
      <c r="E26" s="252" t="s">
        <v>17</v>
      </c>
      <c r="F26" s="255" t="s">
        <v>16</v>
      </c>
      <c r="G26" s="255">
        <v>3</v>
      </c>
      <c r="H26" s="246" t="s">
        <v>943</v>
      </c>
      <c r="I26" s="42" t="s">
        <v>8</v>
      </c>
      <c r="J26" s="236" t="s">
        <v>9</v>
      </c>
    </row>
    <row r="27" spans="1:10" ht="19.5" customHeight="1" x14ac:dyDescent="0.2">
      <c r="A27" s="241"/>
      <c r="B27" s="289"/>
      <c r="C27" s="247"/>
      <c r="D27" s="250"/>
      <c r="E27" s="253"/>
      <c r="F27" s="256"/>
      <c r="G27" s="256"/>
      <c r="H27" s="247"/>
      <c r="I27" s="42" t="s">
        <v>10</v>
      </c>
      <c r="J27" s="236" t="s">
        <v>9</v>
      </c>
    </row>
    <row r="28" spans="1:10" x14ac:dyDescent="0.2">
      <c r="A28" s="241"/>
      <c r="B28" s="289"/>
      <c r="C28" s="247"/>
      <c r="D28" s="250"/>
      <c r="E28" s="253"/>
      <c r="F28" s="256"/>
      <c r="G28" s="256"/>
      <c r="H28" s="247"/>
      <c r="I28" s="42" t="s">
        <v>11</v>
      </c>
      <c r="J28" s="236" t="s">
        <v>9</v>
      </c>
    </row>
    <row r="29" spans="1:10" ht="24" x14ac:dyDescent="0.2">
      <c r="A29" s="241"/>
      <c r="B29" s="289"/>
      <c r="C29" s="247"/>
      <c r="D29" s="250"/>
      <c r="E29" s="253"/>
      <c r="F29" s="256"/>
      <c r="G29" s="256"/>
      <c r="H29" s="247"/>
      <c r="I29" s="42" t="s">
        <v>12</v>
      </c>
      <c r="J29" s="236" t="s">
        <v>9</v>
      </c>
    </row>
    <row r="30" spans="1:10" x14ac:dyDescent="0.2">
      <c r="A30" s="241"/>
      <c r="B30" s="289"/>
      <c r="C30" s="247"/>
      <c r="D30" s="250"/>
      <c r="E30" s="253"/>
      <c r="F30" s="256"/>
      <c r="G30" s="256"/>
      <c r="H30" s="247"/>
      <c r="I30" s="42" t="s">
        <v>13</v>
      </c>
      <c r="J30" s="236" t="s">
        <v>9</v>
      </c>
    </row>
    <row r="31" spans="1:10" x14ac:dyDescent="0.2">
      <c r="A31" s="241"/>
      <c r="B31" s="289"/>
      <c r="C31" s="247"/>
      <c r="D31" s="250"/>
      <c r="E31" s="253"/>
      <c r="F31" s="256"/>
      <c r="G31" s="256"/>
      <c r="H31" s="247"/>
      <c r="I31" s="42" t="s">
        <v>14</v>
      </c>
      <c r="J31" s="236" t="s">
        <v>9</v>
      </c>
    </row>
    <row r="32" spans="1:10" x14ac:dyDescent="0.2">
      <c r="A32" s="242"/>
      <c r="B32" s="290"/>
      <c r="C32" s="248"/>
      <c r="D32" s="251"/>
      <c r="E32" s="254"/>
      <c r="F32" s="257"/>
      <c r="G32" s="257"/>
      <c r="H32" s="248"/>
      <c r="I32" s="42" t="s">
        <v>15</v>
      </c>
      <c r="J32" s="236" t="s">
        <v>9</v>
      </c>
    </row>
    <row r="33" spans="1:10" ht="24.75" thickBot="1" x14ac:dyDescent="0.25">
      <c r="A33" s="39" t="s">
        <v>378</v>
      </c>
      <c r="B33" s="45" t="s">
        <v>19</v>
      </c>
      <c r="C33" s="37"/>
      <c r="D33" s="37"/>
      <c r="E33" s="40"/>
      <c r="F33" s="41"/>
      <c r="G33" s="69"/>
      <c r="H33" s="37"/>
      <c r="I33" s="37"/>
      <c r="J33" s="235">
        <f>SUM(J34:J40)</f>
        <v>17.3</v>
      </c>
    </row>
    <row r="34" spans="1:10" ht="29.25" customHeight="1" x14ac:dyDescent="0.2">
      <c r="A34" s="240"/>
      <c r="B34" s="243"/>
      <c r="C34" s="246" t="s">
        <v>516</v>
      </c>
      <c r="D34" s="262" t="s">
        <v>800</v>
      </c>
      <c r="E34" s="252" t="s">
        <v>801</v>
      </c>
      <c r="F34" s="255" t="s">
        <v>6</v>
      </c>
      <c r="G34" s="246">
        <v>22</v>
      </c>
      <c r="H34" s="246" t="s">
        <v>943</v>
      </c>
      <c r="I34" s="42" t="s">
        <v>8</v>
      </c>
      <c r="J34" s="236">
        <v>17.3</v>
      </c>
    </row>
    <row r="35" spans="1:10" ht="18" customHeight="1" x14ac:dyDescent="0.2">
      <c r="A35" s="241"/>
      <c r="B35" s="244"/>
      <c r="C35" s="247"/>
      <c r="D35" s="253"/>
      <c r="E35" s="253"/>
      <c r="F35" s="256"/>
      <c r="G35" s="247"/>
      <c r="H35" s="247"/>
      <c r="I35" s="42" t="s">
        <v>10</v>
      </c>
      <c r="J35" s="236"/>
    </row>
    <row r="36" spans="1:10" x14ac:dyDescent="0.2">
      <c r="A36" s="241"/>
      <c r="B36" s="244"/>
      <c r="C36" s="247"/>
      <c r="D36" s="253"/>
      <c r="E36" s="253"/>
      <c r="F36" s="256"/>
      <c r="G36" s="247"/>
      <c r="H36" s="247"/>
      <c r="I36" s="42" t="s">
        <v>11</v>
      </c>
      <c r="J36" s="236"/>
    </row>
    <row r="37" spans="1:10" ht="24" x14ac:dyDescent="0.2">
      <c r="A37" s="241"/>
      <c r="B37" s="244"/>
      <c r="C37" s="247"/>
      <c r="D37" s="253"/>
      <c r="E37" s="253"/>
      <c r="F37" s="256"/>
      <c r="G37" s="247"/>
      <c r="H37" s="247"/>
      <c r="I37" s="42" t="s">
        <v>12</v>
      </c>
      <c r="J37" s="236"/>
    </row>
    <row r="38" spans="1:10" x14ac:dyDescent="0.2">
      <c r="A38" s="241"/>
      <c r="B38" s="244"/>
      <c r="C38" s="247"/>
      <c r="D38" s="253"/>
      <c r="E38" s="253"/>
      <c r="F38" s="256"/>
      <c r="G38" s="247"/>
      <c r="H38" s="247"/>
      <c r="I38" s="42" t="s">
        <v>13</v>
      </c>
      <c r="J38" s="236"/>
    </row>
    <row r="39" spans="1:10" x14ac:dyDescent="0.2">
      <c r="A39" s="241"/>
      <c r="B39" s="244"/>
      <c r="C39" s="247"/>
      <c r="D39" s="253"/>
      <c r="E39" s="253"/>
      <c r="F39" s="256"/>
      <c r="G39" s="247"/>
      <c r="H39" s="247"/>
      <c r="I39" s="42" t="s">
        <v>14</v>
      </c>
      <c r="J39" s="236"/>
    </row>
    <row r="40" spans="1:10" x14ac:dyDescent="0.2">
      <c r="A40" s="242"/>
      <c r="B40" s="245"/>
      <c r="C40" s="248"/>
      <c r="D40" s="254"/>
      <c r="E40" s="254"/>
      <c r="F40" s="257"/>
      <c r="G40" s="248"/>
      <c r="H40" s="248"/>
      <c r="I40" s="42" t="s">
        <v>15</v>
      </c>
      <c r="J40" s="236"/>
    </row>
    <row r="41" spans="1:10" ht="24" x14ac:dyDescent="0.2">
      <c r="A41" s="39" t="s">
        <v>379</v>
      </c>
      <c r="B41" s="45" t="s">
        <v>23</v>
      </c>
      <c r="C41" s="37"/>
      <c r="D41" s="37"/>
      <c r="E41" s="40"/>
      <c r="F41" s="41"/>
      <c r="G41" s="69"/>
      <c r="H41" s="37"/>
      <c r="I41" s="37"/>
      <c r="J41" s="235">
        <f>SUM(J42:J48)</f>
        <v>0</v>
      </c>
    </row>
    <row r="42" spans="1:10" ht="27.75" customHeight="1" x14ac:dyDescent="0.2">
      <c r="A42" s="240"/>
      <c r="B42" s="243"/>
      <c r="C42" s="246" t="s">
        <v>781</v>
      </c>
      <c r="D42" s="291" t="s">
        <v>23</v>
      </c>
      <c r="E42" s="252" t="s">
        <v>24</v>
      </c>
      <c r="F42" s="255" t="s">
        <v>16</v>
      </c>
      <c r="G42" s="255">
        <v>1</v>
      </c>
      <c r="H42" s="246" t="s">
        <v>943</v>
      </c>
      <c r="I42" s="42" t="s">
        <v>8</v>
      </c>
      <c r="J42" s="236" t="s">
        <v>9</v>
      </c>
    </row>
    <row r="43" spans="1:10" ht="16.5" customHeight="1" x14ac:dyDescent="0.2">
      <c r="A43" s="241"/>
      <c r="B43" s="244"/>
      <c r="C43" s="247"/>
      <c r="D43" s="292"/>
      <c r="E43" s="253"/>
      <c r="F43" s="256"/>
      <c r="G43" s="256"/>
      <c r="H43" s="294"/>
      <c r="I43" s="42" t="s">
        <v>10</v>
      </c>
      <c r="J43" s="236" t="s">
        <v>9</v>
      </c>
    </row>
    <row r="44" spans="1:10" x14ac:dyDescent="0.2">
      <c r="A44" s="241"/>
      <c r="B44" s="244"/>
      <c r="C44" s="247"/>
      <c r="D44" s="292"/>
      <c r="E44" s="253"/>
      <c r="F44" s="256"/>
      <c r="G44" s="256"/>
      <c r="H44" s="294"/>
      <c r="I44" s="42" t="s">
        <v>11</v>
      </c>
      <c r="J44" s="236" t="s">
        <v>9</v>
      </c>
    </row>
    <row r="45" spans="1:10" ht="24" x14ac:dyDescent="0.2">
      <c r="A45" s="241"/>
      <c r="B45" s="244"/>
      <c r="C45" s="247"/>
      <c r="D45" s="292"/>
      <c r="E45" s="253"/>
      <c r="F45" s="256"/>
      <c r="G45" s="256"/>
      <c r="H45" s="294"/>
      <c r="I45" s="42" t="s">
        <v>12</v>
      </c>
      <c r="J45" s="236" t="s">
        <v>9</v>
      </c>
    </row>
    <row r="46" spans="1:10" x14ac:dyDescent="0.2">
      <c r="A46" s="241"/>
      <c r="B46" s="244"/>
      <c r="C46" s="247"/>
      <c r="D46" s="292"/>
      <c r="E46" s="253"/>
      <c r="F46" s="256"/>
      <c r="G46" s="256"/>
      <c r="H46" s="294"/>
      <c r="I46" s="42" t="s">
        <v>13</v>
      </c>
      <c r="J46" s="236" t="s">
        <v>9</v>
      </c>
    </row>
    <row r="47" spans="1:10" x14ac:dyDescent="0.2">
      <c r="A47" s="241"/>
      <c r="B47" s="244"/>
      <c r="C47" s="247"/>
      <c r="D47" s="292"/>
      <c r="E47" s="253"/>
      <c r="F47" s="256"/>
      <c r="G47" s="256"/>
      <c r="H47" s="294"/>
      <c r="I47" s="42" t="s">
        <v>14</v>
      </c>
      <c r="J47" s="236" t="s">
        <v>9</v>
      </c>
    </row>
    <row r="48" spans="1:10" x14ac:dyDescent="0.2">
      <c r="A48" s="242"/>
      <c r="B48" s="245"/>
      <c r="C48" s="248"/>
      <c r="D48" s="293"/>
      <c r="E48" s="254"/>
      <c r="F48" s="257"/>
      <c r="G48" s="257"/>
      <c r="H48" s="295"/>
      <c r="I48" s="42" t="s">
        <v>15</v>
      </c>
      <c r="J48" s="236" t="s">
        <v>9</v>
      </c>
    </row>
    <row r="49" spans="1:10" ht="36" x14ac:dyDescent="0.2">
      <c r="A49" s="39" t="s">
        <v>380</v>
      </c>
      <c r="B49" s="45" t="s">
        <v>26</v>
      </c>
      <c r="C49" s="37"/>
      <c r="D49" s="37"/>
      <c r="E49" s="40"/>
      <c r="F49" s="41"/>
      <c r="G49" s="69"/>
      <c r="H49" s="37"/>
      <c r="I49" s="37"/>
      <c r="J49" s="235">
        <f>SUM(J50:J56)</f>
        <v>0</v>
      </c>
    </row>
    <row r="50" spans="1:10" ht="24" x14ac:dyDescent="0.2">
      <c r="A50" s="240"/>
      <c r="B50" s="243"/>
      <c r="C50" s="246" t="s">
        <v>781</v>
      </c>
      <c r="D50" s="249" t="s">
        <v>517</v>
      </c>
      <c r="E50" s="263" t="s">
        <v>27</v>
      </c>
      <c r="F50" s="255" t="s">
        <v>16</v>
      </c>
      <c r="G50" s="255">
        <v>1</v>
      </c>
      <c r="H50" s="246" t="s">
        <v>943</v>
      </c>
      <c r="I50" s="42" t="s">
        <v>8</v>
      </c>
      <c r="J50" s="236" t="s">
        <v>9</v>
      </c>
    </row>
    <row r="51" spans="1:10" ht="16.5" customHeight="1" x14ac:dyDescent="0.2">
      <c r="A51" s="241"/>
      <c r="B51" s="244"/>
      <c r="C51" s="247"/>
      <c r="D51" s="250"/>
      <c r="E51" s="264"/>
      <c r="F51" s="256"/>
      <c r="G51" s="256"/>
      <c r="H51" s="247"/>
      <c r="I51" s="42" t="s">
        <v>10</v>
      </c>
      <c r="J51" s="236" t="s">
        <v>9</v>
      </c>
    </row>
    <row r="52" spans="1:10" x14ac:dyDescent="0.2">
      <c r="A52" s="241"/>
      <c r="B52" s="244"/>
      <c r="C52" s="247"/>
      <c r="D52" s="250"/>
      <c r="E52" s="264"/>
      <c r="F52" s="256"/>
      <c r="G52" s="256"/>
      <c r="H52" s="247"/>
      <c r="I52" s="42" t="s">
        <v>11</v>
      </c>
      <c r="J52" s="236" t="s">
        <v>9</v>
      </c>
    </row>
    <row r="53" spans="1:10" ht="24" x14ac:dyDescent="0.2">
      <c r="A53" s="241"/>
      <c r="B53" s="244"/>
      <c r="C53" s="247"/>
      <c r="D53" s="250"/>
      <c r="E53" s="264"/>
      <c r="F53" s="256"/>
      <c r="G53" s="256"/>
      <c r="H53" s="247"/>
      <c r="I53" s="42" t="s">
        <v>12</v>
      </c>
      <c r="J53" s="236" t="s">
        <v>9</v>
      </c>
    </row>
    <row r="54" spans="1:10" x14ac:dyDescent="0.2">
      <c r="A54" s="241"/>
      <c r="B54" s="244"/>
      <c r="C54" s="247"/>
      <c r="D54" s="250"/>
      <c r="E54" s="264"/>
      <c r="F54" s="256"/>
      <c r="G54" s="256"/>
      <c r="H54" s="247"/>
      <c r="I54" s="42" t="s">
        <v>13</v>
      </c>
      <c r="J54" s="236" t="s">
        <v>9</v>
      </c>
    </row>
    <row r="55" spans="1:10" x14ac:dyDescent="0.2">
      <c r="A55" s="241"/>
      <c r="B55" s="244"/>
      <c r="C55" s="247"/>
      <c r="D55" s="250"/>
      <c r="E55" s="264"/>
      <c r="F55" s="256"/>
      <c r="G55" s="256"/>
      <c r="H55" s="247"/>
      <c r="I55" s="42" t="s">
        <v>14</v>
      </c>
      <c r="J55" s="236" t="s">
        <v>9</v>
      </c>
    </row>
    <row r="56" spans="1:10" x14ac:dyDescent="0.2">
      <c r="A56" s="242"/>
      <c r="B56" s="245"/>
      <c r="C56" s="248"/>
      <c r="D56" s="251"/>
      <c r="E56" s="265"/>
      <c r="F56" s="257"/>
      <c r="G56" s="257"/>
      <c r="H56" s="248"/>
      <c r="I56" s="42" t="s">
        <v>15</v>
      </c>
      <c r="J56" s="236" t="s">
        <v>9</v>
      </c>
    </row>
    <row r="57" spans="1:10" ht="24" x14ac:dyDescent="0.2">
      <c r="A57" s="39" t="s">
        <v>20</v>
      </c>
      <c r="B57" s="45" t="s">
        <v>29</v>
      </c>
      <c r="C57" s="37"/>
      <c r="D57" s="37"/>
      <c r="E57" s="40"/>
      <c r="F57" s="41"/>
      <c r="G57" s="69"/>
      <c r="H57" s="37"/>
      <c r="I57" s="37"/>
      <c r="J57" s="235">
        <f>SUM(J58:J64)</f>
        <v>0</v>
      </c>
    </row>
    <row r="58" spans="1:10" ht="24" x14ac:dyDescent="0.2">
      <c r="A58" s="240"/>
      <c r="B58" s="243"/>
      <c r="C58" s="246" t="s">
        <v>781</v>
      </c>
      <c r="D58" s="249" t="s">
        <v>29</v>
      </c>
      <c r="E58" s="263" t="s">
        <v>30</v>
      </c>
      <c r="F58" s="255" t="s">
        <v>6</v>
      </c>
      <c r="G58" s="255">
        <v>65</v>
      </c>
      <c r="H58" s="246" t="s">
        <v>943</v>
      </c>
      <c r="I58" s="42" t="s">
        <v>8</v>
      </c>
      <c r="J58" s="236" t="s">
        <v>9</v>
      </c>
    </row>
    <row r="59" spans="1:10" x14ac:dyDescent="0.2">
      <c r="A59" s="241"/>
      <c r="B59" s="244"/>
      <c r="C59" s="247"/>
      <c r="D59" s="250"/>
      <c r="E59" s="264"/>
      <c r="F59" s="256"/>
      <c r="G59" s="256"/>
      <c r="H59" s="247"/>
      <c r="I59" s="42" t="s">
        <v>10</v>
      </c>
      <c r="J59" s="236" t="s">
        <v>9</v>
      </c>
    </row>
    <row r="60" spans="1:10" x14ac:dyDescent="0.2">
      <c r="A60" s="241"/>
      <c r="B60" s="244"/>
      <c r="C60" s="247"/>
      <c r="D60" s="250"/>
      <c r="E60" s="264"/>
      <c r="F60" s="256"/>
      <c r="G60" s="256"/>
      <c r="H60" s="247"/>
      <c r="I60" s="42" t="s">
        <v>11</v>
      </c>
      <c r="J60" s="236" t="s">
        <v>9</v>
      </c>
    </row>
    <row r="61" spans="1:10" ht="24" x14ac:dyDescent="0.2">
      <c r="A61" s="241"/>
      <c r="B61" s="244"/>
      <c r="C61" s="247"/>
      <c r="D61" s="250"/>
      <c r="E61" s="264"/>
      <c r="F61" s="256"/>
      <c r="G61" s="256"/>
      <c r="H61" s="247"/>
      <c r="I61" s="42" t="s">
        <v>12</v>
      </c>
      <c r="J61" s="236" t="s">
        <v>9</v>
      </c>
    </row>
    <row r="62" spans="1:10" x14ac:dyDescent="0.2">
      <c r="A62" s="241"/>
      <c r="B62" s="244"/>
      <c r="C62" s="247"/>
      <c r="D62" s="250"/>
      <c r="E62" s="264"/>
      <c r="F62" s="256"/>
      <c r="G62" s="256"/>
      <c r="H62" s="247"/>
      <c r="I62" s="42" t="s">
        <v>13</v>
      </c>
      <c r="J62" s="236" t="s">
        <v>9</v>
      </c>
    </row>
    <row r="63" spans="1:10" x14ac:dyDescent="0.2">
      <c r="A63" s="241"/>
      <c r="B63" s="244"/>
      <c r="C63" s="247"/>
      <c r="D63" s="250"/>
      <c r="E63" s="264"/>
      <c r="F63" s="256"/>
      <c r="G63" s="256"/>
      <c r="H63" s="247"/>
      <c r="I63" s="42" t="s">
        <v>14</v>
      </c>
      <c r="J63" s="236" t="s">
        <v>9</v>
      </c>
    </row>
    <row r="64" spans="1:10" x14ac:dyDescent="0.2">
      <c r="A64" s="242"/>
      <c r="B64" s="245"/>
      <c r="C64" s="248"/>
      <c r="D64" s="251"/>
      <c r="E64" s="265"/>
      <c r="F64" s="257"/>
      <c r="G64" s="257"/>
      <c r="H64" s="248"/>
      <c r="I64" s="42" t="s">
        <v>15</v>
      </c>
      <c r="J64" s="236" t="s">
        <v>9</v>
      </c>
    </row>
    <row r="65" spans="1:10" ht="24" x14ac:dyDescent="0.2">
      <c r="A65" s="39" t="s">
        <v>22</v>
      </c>
      <c r="B65" s="45" t="s">
        <v>437</v>
      </c>
      <c r="C65" s="37"/>
      <c r="D65" s="37"/>
      <c r="E65" s="40"/>
      <c r="F65" s="41"/>
      <c r="G65" s="69"/>
      <c r="H65" s="37"/>
      <c r="I65" s="37"/>
      <c r="J65" s="235">
        <f>SUM(J66:J72)</f>
        <v>0</v>
      </c>
    </row>
    <row r="66" spans="1:10" ht="24" customHeight="1" x14ac:dyDescent="0.2">
      <c r="A66" s="240"/>
      <c r="B66" s="243"/>
      <c r="C66" s="246" t="s">
        <v>781</v>
      </c>
      <c r="D66" s="249" t="s">
        <v>518</v>
      </c>
      <c r="E66" s="252" t="s">
        <v>452</v>
      </c>
      <c r="F66" s="255" t="s">
        <v>6</v>
      </c>
      <c r="G66" s="255">
        <v>50</v>
      </c>
      <c r="H66" s="246" t="s">
        <v>943</v>
      </c>
      <c r="I66" s="42" t="s">
        <v>8</v>
      </c>
      <c r="J66" s="236" t="s">
        <v>9</v>
      </c>
    </row>
    <row r="67" spans="1:10" x14ac:dyDescent="0.2">
      <c r="A67" s="241"/>
      <c r="B67" s="244"/>
      <c r="C67" s="247"/>
      <c r="D67" s="250"/>
      <c r="E67" s="253"/>
      <c r="F67" s="256"/>
      <c r="G67" s="256"/>
      <c r="H67" s="247"/>
      <c r="I67" s="42" t="s">
        <v>10</v>
      </c>
      <c r="J67" s="236" t="s">
        <v>9</v>
      </c>
    </row>
    <row r="68" spans="1:10" x14ac:dyDescent="0.2">
      <c r="A68" s="241"/>
      <c r="B68" s="244"/>
      <c r="C68" s="247"/>
      <c r="D68" s="250"/>
      <c r="E68" s="253"/>
      <c r="F68" s="256"/>
      <c r="G68" s="256"/>
      <c r="H68" s="247"/>
      <c r="I68" s="42" t="s">
        <v>11</v>
      </c>
      <c r="J68" s="236" t="s">
        <v>9</v>
      </c>
    </row>
    <row r="69" spans="1:10" ht="24" x14ac:dyDescent="0.2">
      <c r="A69" s="241"/>
      <c r="B69" s="244"/>
      <c r="C69" s="247"/>
      <c r="D69" s="250"/>
      <c r="E69" s="253"/>
      <c r="F69" s="256"/>
      <c r="G69" s="256"/>
      <c r="H69" s="247"/>
      <c r="I69" s="42" t="s">
        <v>12</v>
      </c>
      <c r="J69" s="236" t="s">
        <v>9</v>
      </c>
    </row>
    <row r="70" spans="1:10" x14ac:dyDescent="0.2">
      <c r="A70" s="241"/>
      <c r="B70" s="244"/>
      <c r="C70" s="247"/>
      <c r="D70" s="250"/>
      <c r="E70" s="253"/>
      <c r="F70" s="256"/>
      <c r="G70" s="256"/>
      <c r="H70" s="247"/>
      <c r="I70" s="42" t="s">
        <v>13</v>
      </c>
      <c r="J70" s="236" t="s">
        <v>9</v>
      </c>
    </row>
    <row r="71" spans="1:10" x14ac:dyDescent="0.2">
      <c r="A71" s="241"/>
      <c r="B71" s="244"/>
      <c r="C71" s="247"/>
      <c r="D71" s="250"/>
      <c r="E71" s="253"/>
      <c r="F71" s="256"/>
      <c r="G71" s="256"/>
      <c r="H71" s="247"/>
      <c r="I71" s="42" t="s">
        <v>14</v>
      </c>
      <c r="J71" s="236" t="s">
        <v>9</v>
      </c>
    </row>
    <row r="72" spans="1:10" x14ac:dyDescent="0.2">
      <c r="A72" s="242"/>
      <c r="B72" s="245"/>
      <c r="C72" s="248"/>
      <c r="D72" s="251"/>
      <c r="E72" s="254"/>
      <c r="F72" s="257"/>
      <c r="G72" s="257"/>
      <c r="H72" s="248"/>
      <c r="I72" s="42" t="s">
        <v>15</v>
      </c>
      <c r="J72" s="236" t="s">
        <v>9</v>
      </c>
    </row>
    <row r="73" spans="1:10" ht="24" x14ac:dyDescent="0.2">
      <c r="A73" s="39" t="s">
        <v>25</v>
      </c>
      <c r="B73" s="45" t="s">
        <v>31</v>
      </c>
      <c r="C73" s="37"/>
      <c r="D73" s="37"/>
      <c r="E73" s="40"/>
      <c r="F73" s="41"/>
      <c r="G73" s="69"/>
      <c r="H73" s="37"/>
      <c r="I73" s="37"/>
      <c r="J73" s="235">
        <f>SUM(J74:J80)</f>
        <v>0</v>
      </c>
    </row>
    <row r="74" spans="1:10" ht="24" x14ac:dyDescent="0.2">
      <c r="A74" s="240"/>
      <c r="B74" s="243"/>
      <c r="C74" s="246" t="s">
        <v>520</v>
      </c>
      <c r="D74" s="249" t="s">
        <v>31</v>
      </c>
      <c r="E74" s="252" t="s">
        <v>32</v>
      </c>
      <c r="F74" s="255" t="s">
        <v>16</v>
      </c>
      <c r="G74" s="255">
        <v>1</v>
      </c>
      <c r="H74" s="246" t="s">
        <v>943</v>
      </c>
      <c r="I74" s="42" t="s">
        <v>8</v>
      </c>
      <c r="J74" s="236" t="s">
        <v>9</v>
      </c>
    </row>
    <row r="75" spans="1:10" x14ac:dyDescent="0.2">
      <c r="A75" s="241"/>
      <c r="B75" s="244"/>
      <c r="C75" s="247"/>
      <c r="D75" s="250"/>
      <c r="E75" s="253"/>
      <c r="F75" s="256"/>
      <c r="G75" s="256"/>
      <c r="H75" s="247"/>
      <c r="I75" s="42" t="s">
        <v>10</v>
      </c>
      <c r="J75" s="236" t="s">
        <v>9</v>
      </c>
    </row>
    <row r="76" spans="1:10" x14ac:dyDescent="0.2">
      <c r="A76" s="241"/>
      <c r="B76" s="244"/>
      <c r="C76" s="247"/>
      <c r="D76" s="250"/>
      <c r="E76" s="253"/>
      <c r="F76" s="256"/>
      <c r="G76" s="256"/>
      <c r="H76" s="247"/>
      <c r="I76" s="42" t="s">
        <v>11</v>
      </c>
      <c r="J76" s="236" t="s">
        <v>9</v>
      </c>
    </row>
    <row r="77" spans="1:10" ht="24" x14ac:dyDescent="0.2">
      <c r="A77" s="241"/>
      <c r="B77" s="244"/>
      <c r="C77" s="247"/>
      <c r="D77" s="250"/>
      <c r="E77" s="253"/>
      <c r="F77" s="256"/>
      <c r="G77" s="256"/>
      <c r="H77" s="247"/>
      <c r="I77" s="42" t="s">
        <v>12</v>
      </c>
      <c r="J77" s="236" t="s">
        <v>9</v>
      </c>
    </row>
    <row r="78" spans="1:10" x14ac:dyDescent="0.2">
      <c r="A78" s="241"/>
      <c r="B78" s="244"/>
      <c r="C78" s="247"/>
      <c r="D78" s="250"/>
      <c r="E78" s="253"/>
      <c r="F78" s="256"/>
      <c r="G78" s="256"/>
      <c r="H78" s="247"/>
      <c r="I78" s="42" t="s">
        <v>13</v>
      </c>
      <c r="J78" s="236" t="s">
        <v>9</v>
      </c>
    </row>
    <row r="79" spans="1:10" x14ac:dyDescent="0.2">
      <c r="A79" s="241"/>
      <c r="B79" s="244"/>
      <c r="C79" s="247"/>
      <c r="D79" s="250"/>
      <c r="E79" s="253"/>
      <c r="F79" s="256"/>
      <c r="G79" s="256"/>
      <c r="H79" s="247"/>
      <c r="I79" s="42" t="s">
        <v>14</v>
      </c>
      <c r="J79" s="236" t="s">
        <v>9</v>
      </c>
    </row>
    <row r="80" spans="1:10" x14ac:dyDescent="0.2">
      <c r="A80" s="242"/>
      <c r="B80" s="245"/>
      <c r="C80" s="248"/>
      <c r="D80" s="251"/>
      <c r="E80" s="254"/>
      <c r="F80" s="257"/>
      <c r="G80" s="257"/>
      <c r="H80" s="248"/>
      <c r="I80" s="42" t="s">
        <v>15</v>
      </c>
      <c r="J80" s="236" t="s">
        <v>9</v>
      </c>
    </row>
    <row r="81" spans="1:10" ht="24" x14ac:dyDescent="0.2">
      <c r="A81" s="39" t="s">
        <v>28</v>
      </c>
      <c r="B81" s="45" t="s">
        <v>33</v>
      </c>
      <c r="C81" s="37"/>
      <c r="D81" s="37"/>
      <c r="E81" s="40"/>
      <c r="F81" s="41"/>
      <c r="G81" s="69"/>
      <c r="H81" s="37"/>
      <c r="I81" s="37"/>
      <c r="J81" s="235">
        <f>SUM(J82:J88)</f>
        <v>0</v>
      </c>
    </row>
    <row r="82" spans="1:10" ht="28.5" customHeight="1" x14ac:dyDescent="0.2">
      <c r="A82" s="240"/>
      <c r="B82" s="243"/>
      <c r="C82" s="246" t="s">
        <v>506</v>
      </c>
      <c r="D82" s="249" t="s">
        <v>519</v>
      </c>
      <c r="E82" s="252" t="s">
        <v>453</v>
      </c>
      <c r="F82" s="255" t="s">
        <v>16</v>
      </c>
      <c r="G82" s="255">
        <v>1</v>
      </c>
      <c r="H82" s="246" t="s">
        <v>943</v>
      </c>
      <c r="I82" s="42" t="s">
        <v>8</v>
      </c>
      <c r="J82" s="236" t="s">
        <v>9</v>
      </c>
    </row>
    <row r="83" spans="1:10" x14ac:dyDescent="0.2">
      <c r="A83" s="241"/>
      <c r="B83" s="244"/>
      <c r="C83" s="247"/>
      <c r="D83" s="250"/>
      <c r="E83" s="253"/>
      <c r="F83" s="256"/>
      <c r="G83" s="256"/>
      <c r="H83" s="247"/>
      <c r="I83" s="42" t="s">
        <v>10</v>
      </c>
      <c r="J83" s="236" t="s">
        <v>9</v>
      </c>
    </row>
    <row r="84" spans="1:10" x14ac:dyDescent="0.2">
      <c r="A84" s="241"/>
      <c r="B84" s="244"/>
      <c r="C84" s="247"/>
      <c r="D84" s="250"/>
      <c r="E84" s="253"/>
      <c r="F84" s="256"/>
      <c r="G84" s="256"/>
      <c r="H84" s="247"/>
      <c r="I84" s="42" t="s">
        <v>11</v>
      </c>
      <c r="J84" s="236" t="s">
        <v>9</v>
      </c>
    </row>
    <row r="85" spans="1:10" ht="24" x14ac:dyDescent="0.2">
      <c r="A85" s="241"/>
      <c r="B85" s="244"/>
      <c r="C85" s="247"/>
      <c r="D85" s="250"/>
      <c r="E85" s="253"/>
      <c r="F85" s="256"/>
      <c r="G85" s="256"/>
      <c r="H85" s="247"/>
      <c r="I85" s="42" t="s">
        <v>12</v>
      </c>
      <c r="J85" s="236" t="s">
        <v>9</v>
      </c>
    </row>
    <row r="86" spans="1:10" x14ac:dyDescent="0.2">
      <c r="A86" s="241"/>
      <c r="B86" s="244"/>
      <c r="C86" s="247"/>
      <c r="D86" s="250"/>
      <c r="E86" s="253"/>
      <c r="F86" s="256"/>
      <c r="G86" s="256"/>
      <c r="H86" s="247"/>
      <c r="I86" s="42" t="s">
        <v>13</v>
      </c>
      <c r="J86" s="236" t="s">
        <v>9</v>
      </c>
    </row>
    <row r="87" spans="1:10" x14ac:dyDescent="0.2">
      <c r="A87" s="241"/>
      <c r="B87" s="244"/>
      <c r="C87" s="247"/>
      <c r="D87" s="250"/>
      <c r="E87" s="253"/>
      <c r="F87" s="256"/>
      <c r="G87" s="256"/>
      <c r="H87" s="247"/>
      <c r="I87" s="42" t="s">
        <v>14</v>
      </c>
      <c r="J87" s="236" t="s">
        <v>9</v>
      </c>
    </row>
    <row r="88" spans="1:10" x14ac:dyDescent="0.2">
      <c r="A88" s="242"/>
      <c r="B88" s="245"/>
      <c r="C88" s="248"/>
      <c r="D88" s="251"/>
      <c r="E88" s="254"/>
      <c r="F88" s="257"/>
      <c r="G88" s="257"/>
      <c r="H88" s="248"/>
      <c r="I88" s="42" t="s">
        <v>15</v>
      </c>
      <c r="J88" s="236" t="s">
        <v>9</v>
      </c>
    </row>
    <row r="89" spans="1:10" ht="15.75" customHeight="1" x14ac:dyDescent="0.2">
      <c r="A89" s="35" t="s">
        <v>35</v>
      </c>
      <c r="B89" s="315" t="s">
        <v>36</v>
      </c>
      <c r="C89" s="316"/>
      <c r="D89" s="316"/>
      <c r="E89" s="316"/>
      <c r="F89" s="316"/>
      <c r="G89" s="316"/>
      <c r="H89" s="316"/>
      <c r="I89" s="316"/>
      <c r="J89" s="317"/>
    </row>
    <row r="90" spans="1:10" ht="24" x14ac:dyDescent="0.2">
      <c r="A90" s="39" t="s">
        <v>305</v>
      </c>
      <c r="B90" s="45" t="s">
        <v>37</v>
      </c>
      <c r="C90" s="37"/>
      <c r="D90" s="37"/>
      <c r="E90" s="57"/>
      <c r="F90" s="59"/>
      <c r="G90" s="99"/>
      <c r="H90" s="37"/>
      <c r="I90" s="37"/>
      <c r="J90" s="235">
        <f>SUM(J91:J97)</f>
        <v>2.9</v>
      </c>
    </row>
    <row r="91" spans="1:10" ht="24" x14ac:dyDescent="0.2">
      <c r="A91" s="240"/>
      <c r="B91" s="243"/>
      <c r="C91" s="246" t="s">
        <v>506</v>
      </c>
      <c r="D91" s="296" t="s">
        <v>521</v>
      </c>
      <c r="E91" s="181" t="s">
        <v>38</v>
      </c>
      <c r="F91" s="100" t="s">
        <v>16</v>
      </c>
      <c r="G91" s="100">
        <v>6</v>
      </c>
      <c r="H91" s="100" t="s">
        <v>943</v>
      </c>
      <c r="I91" s="42" t="s">
        <v>8</v>
      </c>
      <c r="J91" s="236">
        <v>2.9</v>
      </c>
    </row>
    <row r="92" spans="1:10" ht="24" x14ac:dyDescent="0.2">
      <c r="A92" s="241"/>
      <c r="B92" s="244"/>
      <c r="C92" s="247"/>
      <c r="D92" s="296"/>
      <c r="E92" s="181" t="s">
        <v>524</v>
      </c>
      <c r="F92" s="100" t="s">
        <v>6</v>
      </c>
      <c r="G92" s="100">
        <v>2</v>
      </c>
      <c r="H92" s="100" t="s">
        <v>943</v>
      </c>
      <c r="I92" s="42" t="s">
        <v>10</v>
      </c>
      <c r="J92" s="236"/>
    </row>
    <row r="93" spans="1:10" ht="49.5" customHeight="1" x14ac:dyDescent="0.2">
      <c r="A93" s="241"/>
      <c r="B93" s="244"/>
      <c r="C93" s="247"/>
      <c r="D93" s="211" t="s">
        <v>522</v>
      </c>
      <c r="E93" s="181" t="s">
        <v>839</v>
      </c>
      <c r="F93" s="100" t="s">
        <v>6</v>
      </c>
      <c r="G93" s="100">
        <v>10</v>
      </c>
      <c r="H93" s="100" t="s">
        <v>943</v>
      </c>
      <c r="I93" s="42" t="s">
        <v>11</v>
      </c>
      <c r="J93" s="236"/>
    </row>
    <row r="94" spans="1:10" ht="24.75" customHeight="1" x14ac:dyDescent="0.2">
      <c r="A94" s="241"/>
      <c r="B94" s="244"/>
      <c r="C94" s="247"/>
      <c r="D94" s="252" t="s">
        <v>523</v>
      </c>
      <c r="E94" s="252" t="s">
        <v>775</v>
      </c>
      <c r="F94" s="246" t="s">
        <v>6</v>
      </c>
      <c r="G94" s="246">
        <v>2</v>
      </c>
      <c r="H94" s="246" t="s">
        <v>943</v>
      </c>
      <c r="I94" s="42" t="s">
        <v>12</v>
      </c>
      <c r="J94" s="236"/>
    </row>
    <row r="95" spans="1:10" ht="12" customHeight="1" x14ac:dyDescent="0.2">
      <c r="A95" s="241"/>
      <c r="B95" s="244"/>
      <c r="C95" s="247"/>
      <c r="D95" s="253"/>
      <c r="E95" s="253"/>
      <c r="F95" s="247"/>
      <c r="G95" s="247"/>
      <c r="H95" s="247"/>
      <c r="I95" s="42" t="s">
        <v>13</v>
      </c>
      <c r="J95" s="236"/>
    </row>
    <row r="96" spans="1:10" ht="12" customHeight="1" x14ac:dyDescent="0.2">
      <c r="A96" s="241"/>
      <c r="B96" s="244"/>
      <c r="C96" s="247"/>
      <c r="D96" s="253"/>
      <c r="E96" s="253"/>
      <c r="F96" s="247"/>
      <c r="G96" s="247"/>
      <c r="H96" s="247"/>
      <c r="I96" s="42" t="s">
        <v>14</v>
      </c>
      <c r="J96" s="236"/>
    </row>
    <row r="97" spans="1:10" x14ac:dyDescent="0.2">
      <c r="A97" s="242"/>
      <c r="B97" s="245"/>
      <c r="C97" s="248"/>
      <c r="D97" s="254"/>
      <c r="E97" s="254"/>
      <c r="F97" s="248"/>
      <c r="G97" s="248"/>
      <c r="H97" s="248"/>
      <c r="I97" s="42" t="s">
        <v>15</v>
      </c>
      <c r="J97" s="236"/>
    </row>
    <row r="98" spans="1:10" ht="24" x14ac:dyDescent="0.2">
      <c r="A98" s="39" t="s">
        <v>419</v>
      </c>
      <c r="B98" s="45" t="s">
        <v>39</v>
      </c>
      <c r="C98" s="37"/>
      <c r="D98" s="37"/>
      <c r="E98" s="40"/>
      <c r="F98" s="41"/>
      <c r="G98" s="69"/>
      <c r="H98" s="37"/>
      <c r="I98" s="37"/>
      <c r="J98" s="235">
        <f>SUM(J99:J105)</f>
        <v>61</v>
      </c>
    </row>
    <row r="99" spans="1:10" ht="27" customHeight="1" x14ac:dyDescent="0.2">
      <c r="A99" s="240"/>
      <c r="B99" s="243"/>
      <c r="C99" s="246" t="s">
        <v>506</v>
      </c>
      <c r="D99" s="249" t="s">
        <v>525</v>
      </c>
      <c r="E99" s="249" t="s">
        <v>952</v>
      </c>
      <c r="F99" s="246" t="s">
        <v>16</v>
      </c>
      <c r="G99" s="246">
        <v>2</v>
      </c>
      <c r="H99" s="246" t="s">
        <v>943</v>
      </c>
      <c r="I99" s="42" t="s">
        <v>8</v>
      </c>
      <c r="J99" s="236">
        <v>61</v>
      </c>
    </row>
    <row r="100" spans="1:10" x14ac:dyDescent="0.2">
      <c r="A100" s="241"/>
      <c r="B100" s="244"/>
      <c r="C100" s="247"/>
      <c r="D100" s="250"/>
      <c r="E100" s="250"/>
      <c r="F100" s="247"/>
      <c r="G100" s="247"/>
      <c r="H100" s="247"/>
      <c r="I100" s="42" t="s">
        <v>10</v>
      </c>
      <c r="J100" s="236"/>
    </row>
    <row r="101" spans="1:10" x14ac:dyDescent="0.2">
      <c r="A101" s="241"/>
      <c r="B101" s="244"/>
      <c r="C101" s="247"/>
      <c r="D101" s="250"/>
      <c r="E101" s="250"/>
      <c r="F101" s="247"/>
      <c r="G101" s="247"/>
      <c r="H101" s="247"/>
      <c r="I101" s="42" t="s">
        <v>11</v>
      </c>
      <c r="J101" s="236"/>
    </row>
    <row r="102" spans="1:10" ht="24" x14ac:dyDescent="0.2">
      <c r="A102" s="241"/>
      <c r="B102" s="244"/>
      <c r="C102" s="247"/>
      <c r="D102" s="250"/>
      <c r="E102" s="250"/>
      <c r="F102" s="247"/>
      <c r="G102" s="247"/>
      <c r="H102" s="247"/>
      <c r="I102" s="42" t="s">
        <v>12</v>
      </c>
      <c r="J102" s="236"/>
    </row>
    <row r="103" spans="1:10" x14ac:dyDescent="0.2">
      <c r="A103" s="241"/>
      <c r="B103" s="244"/>
      <c r="C103" s="247"/>
      <c r="D103" s="250"/>
      <c r="E103" s="250"/>
      <c r="F103" s="247"/>
      <c r="G103" s="247"/>
      <c r="H103" s="247"/>
      <c r="I103" s="42" t="s">
        <v>13</v>
      </c>
      <c r="J103" s="236"/>
    </row>
    <row r="104" spans="1:10" x14ac:dyDescent="0.2">
      <c r="A104" s="241"/>
      <c r="B104" s="244"/>
      <c r="C104" s="247"/>
      <c r="D104" s="250"/>
      <c r="E104" s="250"/>
      <c r="F104" s="247"/>
      <c r="G104" s="247"/>
      <c r="H104" s="247"/>
      <c r="I104" s="42" t="s">
        <v>14</v>
      </c>
      <c r="J104" s="236"/>
    </row>
    <row r="105" spans="1:10" x14ac:dyDescent="0.2">
      <c r="A105" s="242"/>
      <c r="B105" s="245"/>
      <c r="C105" s="248"/>
      <c r="D105" s="251"/>
      <c r="E105" s="251"/>
      <c r="F105" s="248"/>
      <c r="G105" s="248"/>
      <c r="H105" s="248"/>
      <c r="I105" s="42" t="s">
        <v>15</v>
      </c>
      <c r="J105" s="236"/>
    </row>
    <row r="106" spans="1:10" ht="24" customHeight="1" x14ac:dyDescent="0.2">
      <c r="A106" s="35" t="s">
        <v>40</v>
      </c>
      <c r="B106" s="315" t="s">
        <v>53</v>
      </c>
      <c r="C106" s="316"/>
      <c r="D106" s="316"/>
      <c r="E106" s="316"/>
      <c r="F106" s="316"/>
      <c r="G106" s="316"/>
      <c r="H106" s="316"/>
      <c r="I106" s="316"/>
      <c r="J106" s="317"/>
    </row>
    <row r="107" spans="1:10" ht="35.25" customHeight="1" x14ac:dyDescent="0.2">
      <c r="A107" s="39" t="s">
        <v>42</v>
      </c>
      <c r="B107" s="45" t="s">
        <v>43</v>
      </c>
      <c r="C107" s="37"/>
      <c r="D107" s="37"/>
      <c r="E107" s="40"/>
      <c r="F107" s="41"/>
      <c r="G107" s="69"/>
      <c r="H107" s="37"/>
      <c r="I107" s="88"/>
      <c r="J107" s="235">
        <f>SUM(J108:J114)</f>
        <v>3715.1</v>
      </c>
    </row>
    <row r="108" spans="1:10" ht="28.5" customHeight="1" x14ac:dyDescent="0.2">
      <c r="A108" s="240"/>
      <c r="B108" s="243"/>
      <c r="C108" s="246" t="s">
        <v>516</v>
      </c>
      <c r="D108" s="308"/>
      <c r="E108" s="249" t="s">
        <v>838</v>
      </c>
      <c r="F108" s="246" t="s">
        <v>41</v>
      </c>
      <c r="G108" s="301">
        <v>294.75</v>
      </c>
      <c r="H108" s="301" t="s">
        <v>943</v>
      </c>
      <c r="I108" s="42" t="s">
        <v>8</v>
      </c>
      <c r="J108" s="236">
        <v>3406.7</v>
      </c>
    </row>
    <row r="109" spans="1:10" x14ac:dyDescent="0.2">
      <c r="A109" s="241"/>
      <c r="B109" s="244"/>
      <c r="C109" s="247"/>
      <c r="D109" s="309"/>
      <c r="E109" s="250"/>
      <c r="F109" s="247"/>
      <c r="G109" s="301"/>
      <c r="H109" s="302"/>
      <c r="I109" s="42" t="s">
        <v>10</v>
      </c>
      <c r="J109" s="236">
        <v>104.6</v>
      </c>
    </row>
    <row r="110" spans="1:10" x14ac:dyDescent="0.2">
      <c r="A110" s="241"/>
      <c r="B110" s="244"/>
      <c r="C110" s="247"/>
      <c r="D110" s="309"/>
      <c r="E110" s="250"/>
      <c r="F110" s="247"/>
      <c r="G110" s="301"/>
      <c r="H110" s="302"/>
      <c r="I110" s="42" t="s">
        <v>11</v>
      </c>
      <c r="J110" s="236">
        <v>18.3</v>
      </c>
    </row>
    <row r="111" spans="1:10" ht="24" x14ac:dyDescent="0.2">
      <c r="A111" s="241"/>
      <c r="B111" s="244"/>
      <c r="C111" s="247"/>
      <c r="D111" s="309"/>
      <c r="E111" s="250"/>
      <c r="F111" s="247"/>
      <c r="G111" s="301"/>
      <c r="H111" s="302"/>
      <c r="I111" s="42" t="s">
        <v>12</v>
      </c>
      <c r="J111" s="236"/>
    </row>
    <row r="112" spans="1:10" x14ac:dyDescent="0.2">
      <c r="A112" s="241"/>
      <c r="B112" s="244"/>
      <c r="C112" s="247"/>
      <c r="D112" s="309"/>
      <c r="E112" s="250"/>
      <c r="F112" s="247"/>
      <c r="G112" s="301"/>
      <c r="H112" s="302"/>
      <c r="I112" s="42" t="s">
        <v>13</v>
      </c>
      <c r="J112" s="236"/>
    </row>
    <row r="113" spans="1:10" x14ac:dyDescent="0.2">
      <c r="A113" s="241"/>
      <c r="B113" s="244"/>
      <c r="C113" s="247"/>
      <c r="D113" s="309"/>
      <c r="E113" s="250"/>
      <c r="F113" s="247"/>
      <c r="G113" s="301"/>
      <c r="H113" s="302"/>
      <c r="I113" s="42" t="s">
        <v>14</v>
      </c>
      <c r="J113" s="236"/>
    </row>
    <row r="114" spans="1:10" x14ac:dyDescent="0.2">
      <c r="A114" s="241"/>
      <c r="B114" s="244"/>
      <c r="C114" s="247"/>
      <c r="D114" s="310"/>
      <c r="E114" s="251"/>
      <c r="F114" s="248"/>
      <c r="G114" s="301"/>
      <c r="H114" s="302"/>
      <c r="I114" s="42" t="s">
        <v>15</v>
      </c>
      <c r="J114" s="236">
        <v>185.5</v>
      </c>
    </row>
    <row r="115" spans="1:10" ht="16.5" customHeight="1" x14ac:dyDescent="0.2">
      <c r="A115" s="241"/>
      <c r="B115" s="244"/>
      <c r="C115" s="247"/>
      <c r="D115" s="181" t="s">
        <v>626</v>
      </c>
      <c r="E115" s="182" t="s">
        <v>627</v>
      </c>
      <c r="F115" s="187" t="s">
        <v>16</v>
      </c>
      <c r="G115" s="183">
        <v>2</v>
      </c>
      <c r="H115" s="100" t="s">
        <v>943</v>
      </c>
      <c r="I115" s="243"/>
      <c r="J115" s="319"/>
    </row>
    <row r="116" spans="1:10" ht="24" x14ac:dyDescent="0.2">
      <c r="A116" s="241"/>
      <c r="B116" s="244"/>
      <c r="C116" s="247"/>
      <c r="D116" s="181" t="s">
        <v>836</v>
      </c>
      <c r="E116" s="182" t="s">
        <v>637</v>
      </c>
      <c r="F116" s="187" t="s">
        <v>16</v>
      </c>
      <c r="G116" s="183">
        <v>800</v>
      </c>
      <c r="H116" s="100" t="s">
        <v>943</v>
      </c>
      <c r="I116" s="244"/>
      <c r="J116" s="320"/>
    </row>
    <row r="117" spans="1:10" ht="25.5" customHeight="1" x14ac:dyDescent="0.2">
      <c r="A117" s="241"/>
      <c r="B117" s="244"/>
      <c r="C117" s="247"/>
      <c r="D117" s="181" t="s">
        <v>628</v>
      </c>
      <c r="E117" s="182" t="s">
        <v>638</v>
      </c>
      <c r="F117" s="187" t="s">
        <v>16</v>
      </c>
      <c r="G117" s="183">
        <v>1</v>
      </c>
      <c r="H117" s="100" t="s">
        <v>943</v>
      </c>
      <c r="I117" s="244"/>
      <c r="J117" s="320"/>
    </row>
    <row r="118" spans="1:10" ht="39" customHeight="1" x14ac:dyDescent="0.2">
      <c r="A118" s="241"/>
      <c r="B118" s="244"/>
      <c r="C118" s="247"/>
      <c r="D118" s="181" t="s">
        <v>629</v>
      </c>
      <c r="E118" s="182" t="s">
        <v>752</v>
      </c>
      <c r="F118" s="187" t="s">
        <v>6</v>
      </c>
      <c r="G118" s="183">
        <v>95</v>
      </c>
      <c r="H118" s="100" t="s">
        <v>943</v>
      </c>
      <c r="I118" s="244"/>
      <c r="J118" s="320"/>
    </row>
    <row r="119" spans="1:10" ht="24" x14ac:dyDescent="0.2">
      <c r="A119" s="241"/>
      <c r="B119" s="244"/>
      <c r="C119" s="248"/>
      <c r="D119" s="181" t="s">
        <v>837</v>
      </c>
      <c r="E119" s="182" t="s">
        <v>639</v>
      </c>
      <c r="F119" s="187" t="s">
        <v>16</v>
      </c>
      <c r="G119" s="183">
        <v>7</v>
      </c>
      <c r="H119" s="100" t="s">
        <v>943</v>
      </c>
      <c r="I119" s="244"/>
      <c r="J119" s="320"/>
    </row>
    <row r="120" spans="1:10" ht="36" x14ac:dyDescent="0.2">
      <c r="A120" s="241"/>
      <c r="B120" s="244"/>
      <c r="C120" s="246" t="s">
        <v>550</v>
      </c>
      <c r="D120" s="206" t="s">
        <v>753</v>
      </c>
      <c r="E120" s="206" t="s">
        <v>830</v>
      </c>
      <c r="F120" s="207" t="s">
        <v>6</v>
      </c>
      <c r="G120" s="183">
        <v>100</v>
      </c>
      <c r="H120" s="100" t="s">
        <v>943</v>
      </c>
      <c r="I120" s="244"/>
      <c r="J120" s="320"/>
    </row>
    <row r="121" spans="1:10" ht="24" x14ac:dyDescent="0.2">
      <c r="A121" s="241"/>
      <c r="B121" s="244"/>
      <c r="C121" s="247"/>
      <c r="D121" s="206" t="s">
        <v>754</v>
      </c>
      <c r="E121" s="206" t="s">
        <v>831</v>
      </c>
      <c r="F121" s="207" t="s">
        <v>755</v>
      </c>
      <c r="G121" s="183">
        <v>4</v>
      </c>
      <c r="H121" s="100" t="s">
        <v>943</v>
      </c>
      <c r="I121" s="244"/>
      <c r="J121" s="320"/>
    </row>
    <row r="122" spans="1:10" ht="24" x14ac:dyDescent="0.2">
      <c r="A122" s="241"/>
      <c r="B122" s="244"/>
      <c r="C122" s="247"/>
      <c r="D122" s="206" t="s">
        <v>756</v>
      </c>
      <c r="E122" s="206" t="s">
        <v>832</v>
      </c>
      <c r="F122" s="207" t="s">
        <v>6</v>
      </c>
      <c r="G122" s="183">
        <v>100</v>
      </c>
      <c r="H122" s="100" t="s">
        <v>943</v>
      </c>
      <c r="I122" s="244"/>
      <c r="J122" s="320"/>
    </row>
    <row r="123" spans="1:10" ht="24" x14ac:dyDescent="0.2">
      <c r="A123" s="241"/>
      <c r="B123" s="244"/>
      <c r="C123" s="247"/>
      <c r="D123" s="208" t="s">
        <v>757</v>
      </c>
      <c r="E123" s="209" t="s">
        <v>833</v>
      </c>
      <c r="F123" s="207" t="s">
        <v>6</v>
      </c>
      <c r="G123" s="183">
        <v>100</v>
      </c>
      <c r="H123" s="100" t="s">
        <v>943</v>
      </c>
      <c r="I123" s="244"/>
      <c r="J123" s="320"/>
    </row>
    <row r="124" spans="1:10" ht="36" x14ac:dyDescent="0.2">
      <c r="A124" s="241"/>
      <c r="B124" s="244"/>
      <c r="C124" s="247"/>
      <c r="D124" s="208" t="s">
        <v>758</v>
      </c>
      <c r="E124" s="209" t="s">
        <v>834</v>
      </c>
      <c r="F124" s="207" t="s">
        <v>6</v>
      </c>
      <c r="G124" s="183">
        <v>100</v>
      </c>
      <c r="H124" s="100" t="s">
        <v>943</v>
      </c>
      <c r="I124" s="244"/>
      <c r="J124" s="320"/>
    </row>
    <row r="125" spans="1:10" ht="36" x14ac:dyDescent="0.2">
      <c r="A125" s="241"/>
      <c r="B125" s="244"/>
      <c r="C125" s="247"/>
      <c r="D125" s="188" t="s">
        <v>759</v>
      </c>
      <c r="E125" s="182" t="s">
        <v>835</v>
      </c>
      <c r="F125" s="187" t="s">
        <v>16</v>
      </c>
      <c r="G125" s="183">
        <v>1</v>
      </c>
      <c r="H125" s="100" t="s">
        <v>945</v>
      </c>
      <c r="I125" s="244"/>
      <c r="J125" s="320"/>
    </row>
    <row r="126" spans="1:10" ht="24" x14ac:dyDescent="0.2">
      <c r="A126" s="241"/>
      <c r="B126" s="244"/>
      <c r="C126" s="247"/>
      <c r="D126" s="181" t="s">
        <v>630</v>
      </c>
      <c r="E126" s="182" t="s">
        <v>640</v>
      </c>
      <c r="F126" s="187" t="s">
        <v>6</v>
      </c>
      <c r="G126" s="183">
        <v>100</v>
      </c>
      <c r="H126" s="170" t="s">
        <v>943</v>
      </c>
      <c r="I126" s="244"/>
      <c r="J126" s="320"/>
    </row>
    <row r="127" spans="1:10" ht="24" x14ac:dyDescent="0.2">
      <c r="A127" s="241"/>
      <c r="B127" s="244"/>
      <c r="C127" s="246" t="s">
        <v>506</v>
      </c>
      <c r="D127" s="188" t="s">
        <v>631</v>
      </c>
      <c r="E127" s="182" t="s">
        <v>829</v>
      </c>
      <c r="F127" s="187" t="s">
        <v>6</v>
      </c>
      <c r="G127" s="183">
        <v>37</v>
      </c>
      <c r="H127" s="170" t="s">
        <v>943</v>
      </c>
      <c r="I127" s="244"/>
      <c r="J127" s="320"/>
    </row>
    <row r="128" spans="1:10" ht="48" x14ac:dyDescent="0.2">
      <c r="A128" s="241"/>
      <c r="B128" s="244"/>
      <c r="C128" s="247"/>
      <c r="D128" s="181" t="s">
        <v>632</v>
      </c>
      <c r="E128" s="182" t="s">
        <v>650</v>
      </c>
      <c r="F128" s="187" t="s">
        <v>6</v>
      </c>
      <c r="G128" s="183">
        <v>100</v>
      </c>
      <c r="H128" s="170" t="s">
        <v>943</v>
      </c>
      <c r="I128" s="244"/>
      <c r="J128" s="320"/>
    </row>
    <row r="129" spans="1:10" ht="48" x14ac:dyDescent="0.2">
      <c r="A129" s="241"/>
      <c r="B129" s="244"/>
      <c r="C129" s="247"/>
      <c r="D129" s="181" t="s">
        <v>633</v>
      </c>
      <c r="E129" s="182" t="s">
        <v>650</v>
      </c>
      <c r="F129" s="187" t="s">
        <v>6</v>
      </c>
      <c r="G129" s="183">
        <v>100</v>
      </c>
      <c r="H129" s="170" t="s">
        <v>943</v>
      </c>
      <c r="I129" s="244"/>
      <c r="J129" s="320"/>
    </row>
    <row r="130" spans="1:10" ht="48" x14ac:dyDescent="0.2">
      <c r="A130" s="241"/>
      <c r="B130" s="244"/>
      <c r="C130" s="247"/>
      <c r="D130" s="181" t="s">
        <v>634</v>
      </c>
      <c r="E130" s="182" t="s">
        <v>650</v>
      </c>
      <c r="F130" s="187" t="s">
        <v>6</v>
      </c>
      <c r="G130" s="183">
        <v>100</v>
      </c>
      <c r="H130" s="170" t="s">
        <v>943</v>
      </c>
      <c r="I130" s="244"/>
      <c r="J130" s="320"/>
    </row>
    <row r="131" spans="1:10" ht="36" x14ac:dyDescent="0.2">
      <c r="A131" s="241"/>
      <c r="B131" s="244"/>
      <c r="C131" s="247"/>
      <c r="D131" s="181" t="s">
        <v>635</v>
      </c>
      <c r="E131" s="182" t="s">
        <v>650</v>
      </c>
      <c r="F131" s="187" t="s">
        <v>6</v>
      </c>
      <c r="G131" s="183">
        <v>100</v>
      </c>
      <c r="H131" s="170" t="s">
        <v>943</v>
      </c>
      <c r="I131" s="244"/>
      <c r="J131" s="320"/>
    </row>
    <row r="132" spans="1:10" ht="36" x14ac:dyDescent="0.2">
      <c r="A132" s="241"/>
      <c r="B132" s="244"/>
      <c r="C132" s="248"/>
      <c r="D132" s="181" t="s">
        <v>636</v>
      </c>
      <c r="E132" s="182" t="s">
        <v>650</v>
      </c>
      <c r="F132" s="186" t="s">
        <v>6</v>
      </c>
      <c r="G132" s="183">
        <v>100</v>
      </c>
      <c r="H132" s="170" t="s">
        <v>943</v>
      </c>
      <c r="I132" s="244"/>
      <c r="J132" s="320"/>
    </row>
    <row r="133" spans="1:10" ht="24" customHeight="1" x14ac:dyDescent="0.2">
      <c r="A133" s="241"/>
      <c r="B133" s="244"/>
      <c r="C133" s="246" t="s">
        <v>641</v>
      </c>
      <c r="D133" s="210" t="s">
        <v>642</v>
      </c>
      <c r="E133" s="205" t="s">
        <v>643</v>
      </c>
      <c r="F133" s="100" t="s">
        <v>16</v>
      </c>
      <c r="G133" s="184">
        <v>6</v>
      </c>
      <c r="H133" s="100" t="s">
        <v>945</v>
      </c>
      <c r="I133" s="244"/>
      <c r="J133" s="320"/>
    </row>
    <row r="134" spans="1:10" x14ac:dyDescent="0.2">
      <c r="A134" s="241"/>
      <c r="B134" s="244"/>
      <c r="C134" s="247"/>
      <c r="D134" s="210" t="s">
        <v>644</v>
      </c>
      <c r="E134" s="205" t="s">
        <v>645</v>
      </c>
      <c r="F134" s="100" t="s">
        <v>16</v>
      </c>
      <c r="G134" s="184">
        <v>6</v>
      </c>
      <c r="H134" s="100" t="s">
        <v>945</v>
      </c>
      <c r="I134" s="244"/>
      <c r="J134" s="320"/>
    </row>
    <row r="135" spans="1:10" x14ac:dyDescent="0.2">
      <c r="A135" s="241"/>
      <c r="B135" s="244"/>
      <c r="C135" s="247"/>
      <c r="D135" s="210" t="s">
        <v>646</v>
      </c>
      <c r="E135" s="205" t="s">
        <v>649</v>
      </c>
      <c r="F135" s="100" t="s">
        <v>6</v>
      </c>
      <c r="G135" s="184">
        <v>90</v>
      </c>
      <c r="H135" s="100" t="s">
        <v>945</v>
      </c>
      <c r="I135" s="244"/>
      <c r="J135" s="320"/>
    </row>
    <row r="136" spans="1:10" x14ac:dyDescent="0.2">
      <c r="A136" s="241"/>
      <c r="B136" s="244"/>
      <c r="C136" s="247"/>
      <c r="D136" s="210" t="s">
        <v>647</v>
      </c>
      <c r="E136" s="205" t="s">
        <v>648</v>
      </c>
      <c r="F136" s="100" t="s">
        <v>799</v>
      </c>
      <c r="G136" s="184">
        <v>30</v>
      </c>
      <c r="H136" s="100" t="s">
        <v>945</v>
      </c>
      <c r="I136" s="244"/>
      <c r="J136" s="320"/>
    </row>
    <row r="137" spans="1:10" ht="24" x14ac:dyDescent="0.2">
      <c r="A137" s="241"/>
      <c r="B137" s="244"/>
      <c r="C137" s="246" t="s">
        <v>527</v>
      </c>
      <c r="D137" s="196" t="s">
        <v>828</v>
      </c>
      <c r="E137" s="204" t="s">
        <v>820</v>
      </c>
      <c r="F137" s="100" t="s">
        <v>956</v>
      </c>
      <c r="G137" s="184">
        <v>2</v>
      </c>
      <c r="H137" s="170" t="s">
        <v>953</v>
      </c>
      <c r="I137" s="244"/>
      <c r="J137" s="320"/>
    </row>
    <row r="138" spans="1:10" ht="24" x14ac:dyDescent="0.2">
      <c r="A138" s="241"/>
      <c r="B138" s="244"/>
      <c r="C138" s="247"/>
      <c r="D138" s="196" t="s">
        <v>760</v>
      </c>
      <c r="E138" s="204" t="s">
        <v>761</v>
      </c>
      <c r="F138" s="100" t="s">
        <v>16</v>
      </c>
      <c r="G138" s="184">
        <v>1</v>
      </c>
      <c r="H138" s="100" t="s">
        <v>953</v>
      </c>
      <c r="I138" s="244"/>
      <c r="J138" s="320"/>
    </row>
    <row r="139" spans="1:10" ht="24" x14ac:dyDescent="0.2">
      <c r="A139" s="241"/>
      <c r="B139" s="244"/>
      <c r="C139" s="247"/>
      <c r="D139" s="196" t="s">
        <v>813</v>
      </c>
      <c r="E139" s="204" t="s">
        <v>814</v>
      </c>
      <c r="F139" s="100" t="s">
        <v>815</v>
      </c>
      <c r="G139" s="184">
        <v>1</v>
      </c>
      <c r="H139" s="100" t="s">
        <v>953</v>
      </c>
      <c r="I139" s="244"/>
      <c r="J139" s="320"/>
    </row>
    <row r="140" spans="1:10" ht="24" x14ac:dyDescent="0.2">
      <c r="A140" s="241"/>
      <c r="B140" s="244"/>
      <c r="C140" s="247"/>
      <c r="D140" s="196" t="s">
        <v>811</v>
      </c>
      <c r="E140" s="204" t="s">
        <v>812</v>
      </c>
      <c r="F140" s="100" t="s">
        <v>16</v>
      </c>
      <c r="G140" s="184">
        <v>1</v>
      </c>
      <c r="H140" s="100" t="s">
        <v>947</v>
      </c>
      <c r="I140" s="244"/>
      <c r="J140" s="320"/>
    </row>
    <row r="141" spans="1:10" ht="24" x14ac:dyDescent="0.2">
      <c r="A141" s="241"/>
      <c r="B141" s="244"/>
      <c r="C141" s="247"/>
      <c r="D141" s="196" t="s">
        <v>651</v>
      </c>
      <c r="E141" s="204" t="s">
        <v>762</v>
      </c>
      <c r="F141" s="100" t="s">
        <v>6</v>
      </c>
      <c r="G141" s="184">
        <v>100</v>
      </c>
      <c r="H141" s="100" t="s">
        <v>943</v>
      </c>
      <c r="I141" s="244"/>
      <c r="J141" s="320"/>
    </row>
    <row r="142" spans="1:10" ht="24" x14ac:dyDescent="0.2">
      <c r="A142" s="241"/>
      <c r="B142" s="244"/>
      <c r="C142" s="247"/>
      <c r="D142" s="196" t="s">
        <v>763</v>
      </c>
      <c r="E142" s="204" t="s">
        <v>764</v>
      </c>
      <c r="F142" s="100" t="s">
        <v>16</v>
      </c>
      <c r="G142" s="184">
        <v>5</v>
      </c>
      <c r="H142" s="100" t="s">
        <v>943</v>
      </c>
      <c r="I142" s="244"/>
      <c r="J142" s="320"/>
    </row>
    <row r="143" spans="1:10" ht="24" customHeight="1" x14ac:dyDescent="0.2">
      <c r="A143" s="241"/>
      <c r="B143" s="244"/>
      <c r="C143" s="246" t="s">
        <v>514</v>
      </c>
      <c r="D143" s="196" t="s">
        <v>652</v>
      </c>
      <c r="E143" s="204" t="s">
        <v>653</v>
      </c>
      <c r="F143" s="100" t="s">
        <v>16</v>
      </c>
      <c r="G143" s="184">
        <v>5</v>
      </c>
      <c r="H143" s="170" t="s">
        <v>943</v>
      </c>
      <c r="I143" s="244"/>
      <c r="J143" s="320"/>
    </row>
    <row r="144" spans="1:10" x14ac:dyDescent="0.2">
      <c r="A144" s="241"/>
      <c r="B144" s="244"/>
      <c r="C144" s="247"/>
      <c r="D144" s="196" t="s">
        <v>654</v>
      </c>
      <c r="E144" s="204" t="s">
        <v>655</v>
      </c>
      <c r="F144" s="100" t="s">
        <v>16</v>
      </c>
      <c r="G144" s="184">
        <v>3</v>
      </c>
      <c r="H144" s="170" t="s">
        <v>943</v>
      </c>
      <c r="I144" s="244"/>
      <c r="J144" s="320"/>
    </row>
    <row r="145" spans="1:10" ht="48" x14ac:dyDescent="0.2">
      <c r="A145" s="241"/>
      <c r="B145" s="244"/>
      <c r="C145" s="247"/>
      <c r="D145" s="196" t="s">
        <v>656</v>
      </c>
      <c r="E145" s="204" t="s">
        <v>826</v>
      </c>
      <c r="F145" s="100" t="s">
        <v>6</v>
      </c>
      <c r="G145" s="184">
        <v>100</v>
      </c>
      <c r="H145" s="170" t="s">
        <v>972</v>
      </c>
      <c r="I145" s="244"/>
      <c r="J145" s="320"/>
    </row>
    <row r="146" spans="1:10" ht="24" x14ac:dyDescent="0.2">
      <c r="A146" s="241"/>
      <c r="B146" s="244"/>
      <c r="C146" s="247"/>
      <c r="D146" s="196" t="s">
        <v>657</v>
      </c>
      <c r="E146" s="204" t="s">
        <v>658</v>
      </c>
      <c r="F146" s="100" t="s">
        <v>16</v>
      </c>
      <c r="G146" s="184">
        <v>12</v>
      </c>
      <c r="H146" s="170" t="s">
        <v>943</v>
      </c>
      <c r="I146" s="244"/>
      <c r="J146" s="320"/>
    </row>
    <row r="147" spans="1:10" ht="24" x14ac:dyDescent="0.2">
      <c r="A147" s="241"/>
      <c r="B147" s="244"/>
      <c r="C147" s="247"/>
      <c r="D147" s="205" t="s">
        <v>659</v>
      </c>
      <c r="E147" s="204" t="s">
        <v>827</v>
      </c>
      <c r="F147" s="100" t="s">
        <v>6</v>
      </c>
      <c r="G147" s="184">
        <v>100</v>
      </c>
      <c r="H147" s="170" t="s">
        <v>943</v>
      </c>
      <c r="I147" s="244"/>
      <c r="J147" s="320"/>
    </row>
    <row r="148" spans="1:10" ht="24" x14ac:dyDescent="0.2">
      <c r="A148" s="241"/>
      <c r="B148" s="244"/>
      <c r="C148" s="247"/>
      <c r="D148" s="205" t="s">
        <v>765</v>
      </c>
      <c r="E148" s="204" t="s">
        <v>658</v>
      </c>
      <c r="F148" s="100" t="s">
        <v>16</v>
      </c>
      <c r="G148" s="184">
        <v>2</v>
      </c>
      <c r="H148" s="170" t="s">
        <v>943</v>
      </c>
      <c r="I148" s="244"/>
      <c r="J148" s="320"/>
    </row>
    <row r="149" spans="1:10" x14ac:dyDescent="0.2">
      <c r="A149" s="241"/>
      <c r="B149" s="244"/>
      <c r="C149" s="247"/>
      <c r="D149" s="197" t="s">
        <v>660</v>
      </c>
      <c r="E149" s="204" t="s">
        <v>661</v>
      </c>
      <c r="F149" s="100" t="s">
        <v>16</v>
      </c>
      <c r="G149" s="232">
        <v>25</v>
      </c>
      <c r="H149" s="233" t="s">
        <v>955</v>
      </c>
      <c r="I149" s="244"/>
      <c r="J149" s="320"/>
    </row>
    <row r="150" spans="1:10" ht="24" x14ac:dyDescent="0.2">
      <c r="A150" s="241"/>
      <c r="B150" s="244"/>
      <c r="C150" s="247"/>
      <c r="D150" s="197" t="s">
        <v>662</v>
      </c>
      <c r="E150" s="204" t="s">
        <v>663</v>
      </c>
      <c r="F150" s="100" t="s">
        <v>16</v>
      </c>
      <c r="G150" s="232">
        <v>3</v>
      </c>
      <c r="H150" s="233" t="s">
        <v>943</v>
      </c>
      <c r="I150" s="244"/>
      <c r="J150" s="320"/>
    </row>
    <row r="151" spans="1:10" ht="24" x14ac:dyDescent="0.2">
      <c r="A151" s="241"/>
      <c r="B151" s="244"/>
      <c r="C151" s="247"/>
      <c r="D151" s="197" t="s">
        <v>664</v>
      </c>
      <c r="E151" s="204" t="s">
        <v>665</v>
      </c>
      <c r="F151" s="100" t="s">
        <v>16</v>
      </c>
      <c r="G151" s="232">
        <v>3</v>
      </c>
      <c r="H151" s="233" t="s">
        <v>946</v>
      </c>
      <c r="I151" s="244"/>
      <c r="J151" s="320"/>
    </row>
    <row r="152" spans="1:10" x14ac:dyDescent="0.2">
      <c r="A152" s="241"/>
      <c r="B152" s="244"/>
      <c r="C152" s="247"/>
      <c r="D152" s="197" t="s">
        <v>666</v>
      </c>
      <c r="E152" s="204" t="s">
        <v>667</v>
      </c>
      <c r="F152" s="100" t="s">
        <v>16</v>
      </c>
      <c r="G152" s="232">
        <v>2</v>
      </c>
      <c r="H152" s="233" t="s">
        <v>946</v>
      </c>
      <c r="I152" s="244"/>
      <c r="J152" s="320"/>
    </row>
    <row r="153" spans="1:10" ht="28.5" customHeight="1" x14ac:dyDescent="0.2">
      <c r="A153" s="241"/>
      <c r="B153" s="244"/>
      <c r="C153" s="248"/>
      <c r="D153" s="197" t="s">
        <v>668</v>
      </c>
      <c r="E153" s="204" t="s">
        <v>665</v>
      </c>
      <c r="F153" s="100" t="s">
        <v>16</v>
      </c>
      <c r="G153" s="232">
        <v>10</v>
      </c>
      <c r="H153" s="233" t="s">
        <v>946</v>
      </c>
      <c r="I153" s="244"/>
      <c r="J153" s="320"/>
    </row>
    <row r="154" spans="1:10" x14ac:dyDescent="0.2">
      <c r="A154" s="241"/>
      <c r="B154" s="244"/>
      <c r="C154" s="247" t="s">
        <v>529</v>
      </c>
      <c r="D154" s="311" t="s">
        <v>669</v>
      </c>
      <c r="E154" s="181" t="s">
        <v>670</v>
      </c>
      <c r="F154" s="100" t="s">
        <v>16</v>
      </c>
      <c r="G154" s="130">
        <v>25</v>
      </c>
      <c r="H154" s="231" t="s">
        <v>943</v>
      </c>
      <c r="I154" s="244"/>
      <c r="J154" s="320"/>
    </row>
    <row r="155" spans="1:10" x14ac:dyDescent="0.2">
      <c r="A155" s="241"/>
      <c r="B155" s="244"/>
      <c r="C155" s="247"/>
      <c r="D155" s="312"/>
      <c r="E155" s="181" t="s">
        <v>671</v>
      </c>
      <c r="F155" s="100" t="s">
        <v>16</v>
      </c>
      <c r="G155" s="183">
        <v>2</v>
      </c>
      <c r="H155" s="170" t="s">
        <v>943</v>
      </c>
      <c r="I155" s="244"/>
      <c r="J155" s="320"/>
    </row>
    <row r="156" spans="1:10" ht="24" x14ac:dyDescent="0.2">
      <c r="A156" s="241"/>
      <c r="B156" s="244"/>
      <c r="C156" s="247"/>
      <c r="D156" s="198" t="s">
        <v>672</v>
      </c>
      <c r="E156" s="181" t="s">
        <v>673</v>
      </c>
      <c r="F156" s="100" t="s">
        <v>41</v>
      </c>
      <c r="G156" s="183">
        <v>75</v>
      </c>
      <c r="H156" s="170" t="s">
        <v>943</v>
      </c>
      <c r="I156" s="244"/>
      <c r="J156" s="320"/>
    </row>
    <row r="157" spans="1:10" ht="36" customHeight="1" x14ac:dyDescent="0.2">
      <c r="A157" s="241"/>
      <c r="B157" s="244"/>
      <c r="C157" s="247"/>
      <c r="D157" s="198" t="s">
        <v>840</v>
      </c>
      <c r="E157" s="181" t="s">
        <v>46</v>
      </c>
      <c r="F157" s="100" t="s">
        <v>41</v>
      </c>
      <c r="G157" s="183">
        <v>2400</v>
      </c>
      <c r="H157" s="170" t="s">
        <v>943</v>
      </c>
      <c r="I157" s="244"/>
      <c r="J157" s="320"/>
    </row>
    <row r="158" spans="1:10" ht="24" x14ac:dyDescent="0.2">
      <c r="A158" s="241"/>
      <c r="B158" s="244"/>
      <c r="C158" s="247"/>
      <c r="D158" s="198" t="s">
        <v>766</v>
      </c>
      <c r="E158" s="181" t="s">
        <v>767</v>
      </c>
      <c r="F158" s="100" t="s">
        <v>16</v>
      </c>
      <c r="G158" s="183">
        <v>33</v>
      </c>
      <c r="H158" s="170" t="s">
        <v>943</v>
      </c>
      <c r="I158" s="244"/>
      <c r="J158" s="320"/>
    </row>
    <row r="159" spans="1:10" ht="38.25" customHeight="1" x14ac:dyDescent="0.2">
      <c r="A159" s="241"/>
      <c r="B159" s="244"/>
      <c r="C159" s="246" t="s">
        <v>556</v>
      </c>
      <c r="D159" s="181" t="s">
        <v>674</v>
      </c>
      <c r="E159" s="185" t="s">
        <v>675</v>
      </c>
      <c r="F159" s="100" t="s">
        <v>16</v>
      </c>
      <c r="G159" s="183">
        <v>2</v>
      </c>
      <c r="H159" s="100" t="s">
        <v>943</v>
      </c>
      <c r="I159" s="244"/>
      <c r="J159" s="320"/>
    </row>
    <row r="160" spans="1:10" x14ac:dyDescent="0.2">
      <c r="A160" s="241"/>
      <c r="B160" s="244"/>
      <c r="C160" s="247"/>
      <c r="D160" s="181" t="s">
        <v>677</v>
      </c>
      <c r="E160" s="185" t="s">
        <v>676</v>
      </c>
      <c r="F160" s="100" t="s">
        <v>16</v>
      </c>
      <c r="G160" s="183">
        <v>1</v>
      </c>
      <c r="H160" s="100" t="s">
        <v>943</v>
      </c>
      <c r="I160" s="244"/>
      <c r="J160" s="320"/>
    </row>
    <row r="161" spans="1:10" x14ac:dyDescent="0.2">
      <c r="A161" s="241"/>
      <c r="B161" s="244"/>
      <c r="C161" s="247"/>
      <c r="D161" s="181" t="s">
        <v>678</v>
      </c>
      <c r="E161" s="185" t="s">
        <v>679</v>
      </c>
      <c r="F161" s="100" t="s">
        <v>16</v>
      </c>
      <c r="G161" s="183">
        <v>10</v>
      </c>
      <c r="H161" s="100" t="s">
        <v>943</v>
      </c>
      <c r="I161" s="244"/>
      <c r="J161" s="320"/>
    </row>
    <row r="162" spans="1:10" ht="36" x14ac:dyDescent="0.2">
      <c r="A162" s="241"/>
      <c r="B162" s="244"/>
      <c r="C162" s="247"/>
      <c r="D162" s="181" t="s">
        <v>825</v>
      </c>
      <c r="E162" s="185" t="s">
        <v>680</v>
      </c>
      <c r="F162" s="100" t="s">
        <v>16</v>
      </c>
      <c r="G162" s="183">
        <v>16</v>
      </c>
      <c r="H162" s="100" t="s">
        <v>943</v>
      </c>
      <c r="I162" s="244"/>
      <c r="J162" s="320"/>
    </row>
    <row r="163" spans="1:10" ht="24" x14ac:dyDescent="0.2">
      <c r="A163" s="241"/>
      <c r="B163" s="244"/>
      <c r="C163" s="247"/>
      <c r="D163" s="181" t="s">
        <v>681</v>
      </c>
      <c r="E163" s="185" t="s">
        <v>682</v>
      </c>
      <c r="F163" s="100" t="s">
        <v>16</v>
      </c>
      <c r="G163" s="221">
        <v>1</v>
      </c>
      <c r="H163" s="100" t="s">
        <v>943</v>
      </c>
      <c r="I163" s="244"/>
      <c r="J163" s="320"/>
    </row>
    <row r="164" spans="1:10" ht="72" x14ac:dyDescent="0.2">
      <c r="A164" s="241"/>
      <c r="B164" s="244"/>
      <c r="C164" s="247"/>
      <c r="D164" s="181" t="s">
        <v>683</v>
      </c>
      <c r="E164" s="185" t="s">
        <v>684</v>
      </c>
      <c r="F164" s="100" t="s">
        <v>16</v>
      </c>
      <c r="G164" s="183">
        <v>30</v>
      </c>
      <c r="H164" s="100" t="s">
        <v>943</v>
      </c>
      <c r="I164" s="244"/>
      <c r="J164" s="320"/>
    </row>
    <row r="165" spans="1:10" ht="24" x14ac:dyDescent="0.2">
      <c r="A165" s="241"/>
      <c r="B165" s="244"/>
      <c r="C165" s="247"/>
      <c r="D165" s="181" t="s">
        <v>685</v>
      </c>
      <c r="E165" s="185" t="s">
        <v>686</v>
      </c>
      <c r="F165" s="100" t="s">
        <v>16</v>
      </c>
      <c r="G165" s="230" t="s">
        <v>962</v>
      </c>
      <c r="H165" s="100" t="s">
        <v>943</v>
      </c>
      <c r="I165" s="244"/>
      <c r="J165" s="320"/>
    </row>
    <row r="166" spans="1:10" x14ac:dyDescent="0.2">
      <c r="A166" s="241"/>
      <c r="B166" s="244"/>
      <c r="C166" s="247"/>
      <c r="D166" s="181" t="s">
        <v>687</v>
      </c>
      <c r="E166" s="185" t="s">
        <v>688</v>
      </c>
      <c r="F166" s="100" t="s">
        <v>41</v>
      </c>
      <c r="G166" s="183">
        <v>13</v>
      </c>
      <c r="H166" s="100" t="s">
        <v>943</v>
      </c>
      <c r="I166" s="244"/>
      <c r="J166" s="320"/>
    </row>
    <row r="167" spans="1:10" ht="24" x14ac:dyDescent="0.2">
      <c r="A167" s="241"/>
      <c r="B167" s="244"/>
      <c r="C167" s="247"/>
      <c r="D167" s="181" t="s">
        <v>689</v>
      </c>
      <c r="E167" s="185" t="s">
        <v>690</v>
      </c>
      <c r="F167" s="100" t="s">
        <v>16</v>
      </c>
      <c r="G167" s="219">
        <v>1</v>
      </c>
      <c r="H167" s="218" t="s">
        <v>945</v>
      </c>
      <c r="I167" s="244"/>
      <c r="J167" s="320"/>
    </row>
    <row r="168" spans="1:10" ht="24" x14ac:dyDescent="0.2">
      <c r="A168" s="241"/>
      <c r="B168" s="244"/>
      <c r="C168" s="246" t="s">
        <v>693</v>
      </c>
      <c r="D168" s="203" t="s">
        <v>746</v>
      </c>
      <c r="E168" s="181" t="s">
        <v>745</v>
      </c>
      <c r="F168" s="100" t="s">
        <v>16</v>
      </c>
      <c r="G168" s="183">
        <v>1</v>
      </c>
      <c r="H168" s="100" t="s">
        <v>953</v>
      </c>
      <c r="I168" s="244"/>
      <c r="J168" s="320"/>
    </row>
    <row r="169" spans="1:10" x14ac:dyDescent="0.2">
      <c r="A169" s="241"/>
      <c r="B169" s="244"/>
      <c r="C169" s="247"/>
      <c r="D169" s="252" t="s">
        <v>694</v>
      </c>
      <c r="E169" s="181" t="s">
        <v>739</v>
      </c>
      <c r="F169" s="100" t="s">
        <v>16</v>
      </c>
      <c r="G169" s="183">
        <v>509</v>
      </c>
      <c r="H169" s="100" t="s">
        <v>943</v>
      </c>
      <c r="I169" s="244"/>
      <c r="J169" s="320"/>
    </row>
    <row r="170" spans="1:10" x14ac:dyDescent="0.2">
      <c r="A170" s="241"/>
      <c r="B170" s="244"/>
      <c r="C170" s="247"/>
      <c r="D170" s="253"/>
      <c r="E170" s="181" t="s">
        <v>744</v>
      </c>
      <c r="F170" s="100" t="s">
        <v>16</v>
      </c>
      <c r="G170" s="183">
        <v>4</v>
      </c>
      <c r="H170" s="100" t="s">
        <v>944</v>
      </c>
      <c r="I170" s="244"/>
      <c r="J170" s="320"/>
    </row>
    <row r="171" spans="1:10" x14ac:dyDescent="0.2">
      <c r="A171" s="241"/>
      <c r="B171" s="244"/>
      <c r="C171" s="247"/>
      <c r="D171" s="253"/>
      <c r="E171" s="181" t="s">
        <v>740</v>
      </c>
      <c r="F171" s="100" t="s">
        <v>16</v>
      </c>
      <c r="G171" s="183">
        <v>20</v>
      </c>
      <c r="H171" s="100" t="s">
        <v>943</v>
      </c>
      <c r="I171" s="244"/>
      <c r="J171" s="320"/>
    </row>
    <row r="172" spans="1:10" x14ac:dyDescent="0.2">
      <c r="A172" s="241"/>
      <c r="B172" s="244"/>
      <c r="C172" s="247"/>
      <c r="D172" s="253"/>
      <c r="E172" s="181" t="s">
        <v>741</v>
      </c>
      <c r="F172" s="100" t="s">
        <v>16</v>
      </c>
      <c r="G172" s="183">
        <v>400</v>
      </c>
      <c r="H172" s="100" t="s">
        <v>943</v>
      </c>
      <c r="I172" s="244"/>
      <c r="J172" s="320"/>
    </row>
    <row r="173" spans="1:10" x14ac:dyDescent="0.2">
      <c r="A173" s="241"/>
      <c r="B173" s="244"/>
      <c r="C173" s="247"/>
      <c r="D173" s="253"/>
      <c r="E173" s="181" t="s">
        <v>742</v>
      </c>
      <c r="F173" s="100" t="s">
        <v>16</v>
      </c>
      <c r="G173" s="183">
        <v>50</v>
      </c>
      <c r="H173" s="100" t="s">
        <v>943</v>
      </c>
      <c r="I173" s="244"/>
      <c r="J173" s="320"/>
    </row>
    <row r="174" spans="1:10" ht="24" x14ac:dyDescent="0.2">
      <c r="A174" s="241"/>
      <c r="B174" s="244"/>
      <c r="C174" s="247"/>
      <c r="D174" s="254"/>
      <c r="E174" s="181" t="s">
        <v>747</v>
      </c>
      <c r="F174" s="100" t="s">
        <v>16</v>
      </c>
      <c r="G174" s="183">
        <v>35</v>
      </c>
      <c r="H174" s="100" t="s">
        <v>943</v>
      </c>
      <c r="I174" s="244"/>
      <c r="J174" s="320"/>
    </row>
    <row r="175" spans="1:10" x14ac:dyDescent="0.2">
      <c r="A175" s="241"/>
      <c r="B175" s="244"/>
      <c r="C175" s="247"/>
      <c r="D175" s="203" t="s">
        <v>695</v>
      </c>
      <c r="E175" s="181" t="s">
        <v>743</v>
      </c>
      <c r="F175" s="100" t="s">
        <v>6</v>
      </c>
      <c r="G175" s="183">
        <v>100</v>
      </c>
      <c r="H175" s="100" t="s">
        <v>943</v>
      </c>
      <c r="I175" s="244"/>
      <c r="J175" s="320"/>
    </row>
    <row r="176" spans="1:10" ht="24" x14ac:dyDescent="0.2">
      <c r="A176" s="241"/>
      <c r="B176" s="244"/>
      <c r="C176" s="246" t="s">
        <v>696</v>
      </c>
      <c r="D176" s="181" t="s">
        <v>697</v>
      </c>
      <c r="E176" s="182" t="s">
        <v>768</v>
      </c>
      <c r="F176" s="100" t="s">
        <v>6</v>
      </c>
      <c r="G176" s="183">
        <v>97</v>
      </c>
      <c r="H176" s="100" t="s">
        <v>943</v>
      </c>
      <c r="I176" s="244"/>
      <c r="J176" s="320"/>
    </row>
    <row r="177" spans="1:10" ht="24" x14ac:dyDescent="0.2">
      <c r="A177" s="241"/>
      <c r="B177" s="244"/>
      <c r="C177" s="247"/>
      <c r="D177" s="181" t="s">
        <v>698</v>
      </c>
      <c r="E177" s="182" t="s">
        <v>699</v>
      </c>
      <c r="F177" s="100" t="s">
        <v>16</v>
      </c>
      <c r="G177" s="183">
        <v>1</v>
      </c>
      <c r="H177" s="100" t="s">
        <v>943</v>
      </c>
      <c r="I177" s="244"/>
      <c r="J177" s="320"/>
    </row>
    <row r="178" spans="1:10" ht="24" x14ac:dyDescent="0.2">
      <c r="A178" s="241"/>
      <c r="B178" s="244"/>
      <c r="C178" s="247"/>
      <c r="D178" s="181" t="s">
        <v>700</v>
      </c>
      <c r="E178" s="182" t="s">
        <v>701</v>
      </c>
      <c r="F178" s="100" t="s">
        <v>16</v>
      </c>
      <c r="G178" s="183">
        <v>2</v>
      </c>
      <c r="H178" s="100" t="s">
        <v>943</v>
      </c>
      <c r="I178" s="244"/>
      <c r="J178" s="320"/>
    </row>
    <row r="179" spans="1:10" ht="36" x14ac:dyDescent="0.2">
      <c r="A179" s="241"/>
      <c r="B179" s="244"/>
      <c r="C179" s="247"/>
      <c r="D179" s="181" t="s">
        <v>823</v>
      </c>
      <c r="E179" s="182" t="s">
        <v>824</v>
      </c>
      <c r="F179" s="100" t="s">
        <v>16</v>
      </c>
      <c r="G179" s="183">
        <v>32</v>
      </c>
      <c r="H179" s="100" t="s">
        <v>943</v>
      </c>
      <c r="I179" s="244"/>
      <c r="J179" s="320"/>
    </row>
    <row r="180" spans="1:10" ht="36" x14ac:dyDescent="0.2">
      <c r="A180" s="241"/>
      <c r="B180" s="244"/>
      <c r="C180" s="247"/>
      <c r="D180" s="181" t="s">
        <v>702</v>
      </c>
      <c r="E180" s="182" t="s">
        <v>703</v>
      </c>
      <c r="F180" s="100" t="s">
        <v>16</v>
      </c>
      <c r="G180" s="183">
        <v>117</v>
      </c>
      <c r="H180" s="100" t="s">
        <v>943</v>
      </c>
      <c r="I180" s="244"/>
      <c r="J180" s="320"/>
    </row>
    <row r="181" spans="1:10" ht="60" x14ac:dyDescent="0.2">
      <c r="A181" s="241"/>
      <c r="B181" s="244"/>
      <c r="C181" s="247"/>
      <c r="D181" s="181" t="s">
        <v>704</v>
      </c>
      <c r="E181" s="182" t="s">
        <v>705</v>
      </c>
      <c r="F181" s="100" t="s">
        <v>41</v>
      </c>
      <c r="G181" s="183">
        <v>9</v>
      </c>
      <c r="H181" s="100" t="s">
        <v>943</v>
      </c>
      <c r="I181" s="244"/>
      <c r="J181" s="320"/>
    </row>
    <row r="182" spans="1:10" ht="36" x14ac:dyDescent="0.2">
      <c r="A182" s="241"/>
      <c r="B182" s="244"/>
      <c r="C182" s="247"/>
      <c r="D182" s="181" t="s">
        <v>706</v>
      </c>
      <c r="E182" s="182" t="s">
        <v>661</v>
      </c>
      <c r="F182" s="100" t="s">
        <v>16</v>
      </c>
      <c r="G182" s="183">
        <v>12</v>
      </c>
      <c r="H182" s="100" t="s">
        <v>943</v>
      </c>
      <c r="I182" s="244"/>
      <c r="J182" s="320"/>
    </row>
    <row r="183" spans="1:10" ht="24" customHeight="1" x14ac:dyDescent="0.2">
      <c r="A183" s="241"/>
      <c r="B183" s="244"/>
      <c r="C183" s="246" t="s">
        <v>535</v>
      </c>
      <c r="D183" s="181" t="s">
        <v>536</v>
      </c>
      <c r="E183" s="181" t="s">
        <v>538</v>
      </c>
      <c r="F183" s="100" t="s">
        <v>16</v>
      </c>
      <c r="G183" s="220">
        <v>1</v>
      </c>
      <c r="H183" s="220" t="s">
        <v>945</v>
      </c>
      <c r="I183" s="244"/>
      <c r="J183" s="320"/>
    </row>
    <row r="184" spans="1:10" ht="38.25" customHeight="1" x14ac:dyDescent="0.2">
      <c r="A184" s="242"/>
      <c r="B184" s="245"/>
      <c r="C184" s="248"/>
      <c r="D184" s="181" t="s">
        <v>537</v>
      </c>
      <c r="E184" s="181" t="s">
        <v>769</v>
      </c>
      <c r="F184" s="100" t="s">
        <v>6</v>
      </c>
      <c r="G184" s="223">
        <v>100</v>
      </c>
      <c r="H184" s="223" t="s">
        <v>943</v>
      </c>
      <c r="I184" s="245"/>
      <c r="J184" s="321"/>
    </row>
    <row r="185" spans="1:10" ht="24" x14ac:dyDescent="0.2">
      <c r="A185" s="39" t="s">
        <v>44</v>
      </c>
      <c r="B185" s="45" t="s">
        <v>45</v>
      </c>
      <c r="C185" s="37"/>
      <c r="D185" s="106"/>
      <c r="E185" s="40"/>
      <c r="F185" s="41"/>
      <c r="G185" s="128"/>
      <c r="H185" s="106"/>
      <c r="I185" s="37"/>
      <c r="J185" s="235">
        <f>SUM(J186:J192)</f>
        <v>181.8</v>
      </c>
    </row>
    <row r="186" spans="1:10" ht="24" x14ac:dyDescent="0.2">
      <c r="A186" s="240"/>
      <c r="B186" s="243"/>
      <c r="C186" s="246" t="s">
        <v>527</v>
      </c>
      <c r="D186" s="249" t="s">
        <v>526</v>
      </c>
      <c r="E186" s="263" t="s">
        <v>306</v>
      </c>
      <c r="F186" s="255" t="s">
        <v>6</v>
      </c>
      <c r="G186" s="255">
        <v>0.3</v>
      </c>
      <c r="H186" s="246" t="s">
        <v>943</v>
      </c>
      <c r="I186" s="42" t="s">
        <v>8</v>
      </c>
      <c r="J186" s="236">
        <v>181.8</v>
      </c>
    </row>
    <row r="187" spans="1:10" ht="14.25" customHeight="1" x14ac:dyDescent="0.2">
      <c r="A187" s="241"/>
      <c r="B187" s="244"/>
      <c r="C187" s="247"/>
      <c r="D187" s="250"/>
      <c r="E187" s="264"/>
      <c r="F187" s="256"/>
      <c r="G187" s="256"/>
      <c r="H187" s="247"/>
      <c r="I187" s="42" t="s">
        <v>10</v>
      </c>
      <c r="J187" s="236"/>
    </row>
    <row r="188" spans="1:10" x14ac:dyDescent="0.2">
      <c r="A188" s="241"/>
      <c r="B188" s="244"/>
      <c r="C188" s="247"/>
      <c r="D188" s="250"/>
      <c r="E188" s="264"/>
      <c r="F188" s="256"/>
      <c r="G188" s="256"/>
      <c r="H188" s="247"/>
      <c r="I188" s="42" t="s">
        <v>11</v>
      </c>
      <c r="J188" s="236"/>
    </row>
    <row r="189" spans="1:10" ht="24" x14ac:dyDescent="0.2">
      <c r="A189" s="241"/>
      <c r="B189" s="244"/>
      <c r="C189" s="247"/>
      <c r="D189" s="250"/>
      <c r="E189" s="264"/>
      <c r="F189" s="256"/>
      <c r="G189" s="256"/>
      <c r="H189" s="247"/>
      <c r="I189" s="42" t="s">
        <v>12</v>
      </c>
      <c r="J189" s="236"/>
    </row>
    <row r="190" spans="1:10" x14ac:dyDescent="0.2">
      <c r="A190" s="241"/>
      <c r="B190" s="244"/>
      <c r="C190" s="247"/>
      <c r="D190" s="250"/>
      <c r="E190" s="264"/>
      <c r="F190" s="256"/>
      <c r="G190" s="256"/>
      <c r="H190" s="247"/>
      <c r="I190" s="42" t="s">
        <v>13</v>
      </c>
      <c r="J190" s="236"/>
    </row>
    <row r="191" spans="1:10" x14ac:dyDescent="0.2">
      <c r="A191" s="241"/>
      <c r="B191" s="244"/>
      <c r="C191" s="247"/>
      <c r="D191" s="250"/>
      <c r="E191" s="264"/>
      <c r="F191" s="256"/>
      <c r="G191" s="256"/>
      <c r="H191" s="247"/>
      <c r="I191" s="42" t="s">
        <v>14</v>
      </c>
      <c r="J191" s="236"/>
    </row>
    <row r="192" spans="1:10" x14ac:dyDescent="0.2">
      <c r="A192" s="242"/>
      <c r="B192" s="245"/>
      <c r="C192" s="248"/>
      <c r="D192" s="251"/>
      <c r="E192" s="265"/>
      <c r="F192" s="257"/>
      <c r="G192" s="257"/>
      <c r="H192" s="248"/>
      <c r="I192" s="42" t="s">
        <v>15</v>
      </c>
      <c r="J192" s="236"/>
    </row>
    <row r="193" spans="1:10" ht="51" customHeight="1" x14ac:dyDescent="0.2">
      <c r="A193" s="64" t="s">
        <v>383</v>
      </c>
      <c r="B193" s="36" t="s">
        <v>384</v>
      </c>
      <c r="C193" s="37"/>
      <c r="D193" s="37"/>
      <c r="E193" s="109"/>
      <c r="F193" s="65"/>
      <c r="G193" s="87"/>
      <c r="H193" s="37"/>
      <c r="I193" s="37"/>
      <c r="J193" s="235">
        <f>SUM(J194:J200)</f>
        <v>314.8</v>
      </c>
    </row>
    <row r="194" spans="1:10" ht="24" x14ac:dyDescent="0.2">
      <c r="A194" s="240"/>
      <c r="B194" s="243"/>
      <c r="C194" s="297" t="s">
        <v>506</v>
      </c>
      <c r="D194" s="202" t="s">
        <v>770</v>
      </c>
      <c r="E194" s="194" t="s">
        <v>782</v>
      </c>
      <c r="F194" s="176" t="s">
        <v>406</v>
      </c>
      <c r="G194" s="177" t="s">
        <v>194</v>
      </c>
      <c r="H194" s="180" t="s">
        <v>943</v>
      </c>
      <c r="I194" s="42" t="s">
        <v>8</v>
      </c>
      <c r="J194" s="236"/>
    </row>
    <row r="195" spans="1:10" ht="24" x14ac:dyDescent="0.2">
      <c r="A195" s="241"/>
      <c r="B195" s="244"/>
      <c r="C195" s="303"/>
      <c r="D195" s="202" t="s">
        <v>771</v>
      </c>
      <c r="E195" s="201" t="s">
        <v>55</v>
      </c>
      <c r="F195" s="178" t="s">
        <v>16</v>
      </c>
      <c r="G195" s="179" t="s">
        <v>49</v>
      </c>
      <c r="H195" s="180" t="s">
        <v>943</v>
      </c>
      <c r="I195" s="42" t="s">
        <v>10</v>
      </c>
      <c r="J195" s="236">
        <v>314.8</v>
      </c>
    </row>
    <row r="196" spans="1:10" ht="48" customHeight="1" x14ac:dyDescent="0.2">
      <c r="A196" s="241"/>
      <c r="B196" s="244"/>
      <c r="C196" s="180" t="s">
        <v>535</v>
      </c>
      <c r="D196" s="202" t="s">
        <v>772</v>
      </c>
      <c r="E196" s="201" t="s">
        <v>407</v>
      </c>
      <c r="F196" s="179" t="s">
        <v>6</v>
      </c>
      <c r="G196" s="225" t="s">
        <v>846</v>
      </c>
      <c r="H196" s="224" t="s">
        <v>943</v>
      </c>
      <c r="I196" s="42" t="s">
        <v>11</v>
      </c>
      <c r="J196" s="236"/>
    </row>
    <row r="197" spans="1:10" ht="24" x14ac:dyDescent="0.2">
      <c r="A197" s="241"/>
      <c r="B197" s="244"/>
      <c r="C197" s="297" t="s">
        <v>506</v>
      </c>
      <c r="D197" s="299" t="s">
        <v>773</v>
      </c>
      <c r="E197" s="313" t="s">
        <v>408</v>
      </c>
      <c r="F197" s="322" t="s">
        <v>16</v>
      </c>
      <c r="G197" s="324" t="s">
        <v>34</v>
      </c>
      <c r="H197" s="297" t="s">
        <v>943</v>
      </c>
      <c r="I197" s="42" t="s">
        <v>12</v>
      </c>
      <c r="J197" s="236"/>
    </row>
    <row r="198" spans="1:10" x14ac:dyDescent="0.2">
      <c r="A198" s="241"/>
      <c r="B198" s="244"/>
      <c r="C198" s="298"/>
      <c r="D198" s="300"/>
      <c r="E198" s="314"/>
      <c r="F198" s="323"/>
      <c r="G198" s="325"/>
      <c r="H198" s="298"/>
      <c r="I198" s="42" t="s">
        <v>13</v>
      </c>
      <c r="J198" s="236"/>
    </row>
    <row r="199" spans="1:10" ht="24" customHeight="1" x14ac:dyDescent="0.2">
      <c r="A199" s="241"/>
      <c r="B199" s="244"/>
      <c r="C199" s="297" t="s">
        <v>529</v>
      </c>
      <c r="D199" s="299" t="s">
        <v>816</v>
      </c>
      <c r="E199" s="313" t="s">
        <v>418</v>
      </c>
      <c r="F199" s="304" t="s">
        <v>16</v>
      </c>
      <c r="G199" s="306">
        <v>95</v>
      </c>
      <c r="H199" s="297" t="s">
        <v>943</v>
      </c>
      <c r="I199" s="42" t="s">
        <v>14</v>
      </c>
      <c r="J199" s="236"/>
    </row>
    <row r="200" spans="1:10" x14ac:dyDescent="0.2">
      <c r="A200" s="241"/>
      <c r="B200" s="244"/>
      <c r="C200" s="298"/>
      <c r="D200" s="300"/>
      <c r="E200" s="314"/>
      <c r="F200" s="305"/>
      <c r="G200" s="307"/>
      <c r="H200" s="298"/>
      <c r="I200" s="42" t="s">
        <v>15</v>
      </c>
      <c r="J200" s="236"/>
    </row>
    <row r="201" spans="1:10" ht="36" x14ac:dyDescent="0.2">
      <c r="A201" s="241"/>
      <c r="B201" s="244"/>
      <c r="C201" s="175" t="s">
        <v>531</v>
      </c>
      <c r="D201" s="193" t="s">
        <v>817</v>
      </c>
      <c r="E201" s="201" t="s">
        <v>58</v>
      </c>
      <c r="F201" s="178" t="s">
        <v>6</v>
      </c>
      <c r="G201" s="179" t="s">
        <v>845</v>
      </c>
      <c r="H201" s="180" t="s">
        <v>943</v>
      </c>
      <c r="I201" s="243"/>
      <c r="J201" s="319"/>
    </row>
    <row r="202" spans="1:10" ht="24" x14ac:dyDescent="0.2">
      <c r="A202" s="241"/>
      <c r="B202" s="244"/>
      <c r="C202" s="297" t="s">
        <v>530</v>
      </c>
      <c r="D202" s="202" t="s">
        <v>807</v>
      </c>
      <c r="E202" s="200" t="s">
        <v>385</v>
      </c>
      <c r="F202" s="178" t="s">
        <v>16</v>
      </c>
      <c r="G202" s="228" t="s">
        <v>957</v>
      </c>
      <c r="H202" s="229" t="s">
        <v>943</v>
      </c>
      <c r="I202" s="244"/>
      <c r="J202" s="320"/>
    </row>
    <row r="203" spans="1:10" ht="24" x14ac:dyDescent="0.2">
      <c r="A203" s="241"/>
      <c r="B203" s="244"/>
      <c r="C203" s="303"/>
      <c r="D203" s="202" t="s">
        <v>806</v>
      </c>
      <c r="E203" s="200" t="s">
        <v>802</v>
      </c>
      <c r="F203" s="178" t="s">
        <v>16</v>
      </c>
      <c r="G203" s="226" t="s">
        <v>958</v>
      </c>
      <c r="H203" s="227" t="s">
        <v>943</v>
      </c>
      <c r="I203" s="244"/>
      <c r="J203" s="320"/>
    </row>
    <row r="204" spans="1:10" ht="24" customHeight="1" x14ac:dyDescent="0.2">
      <c r="A204" s="241"/>
      <c r="B204" s="244"/>
      <c r="C204" s="303"/>
      <c r="D204" s="202" t="s">
        <v>803</v>
      </c>
      <c r="E204" s="200" t="s">
        <v>810</v>
      </c>
      <c r="F204" s="178" t="s">
        <v>16</v>
      </c>
      <c r="G204" s="226" t="s">
        <v>959</v>
      </c>
      <c r="H204" s="227" t="s">
        <v>943</v>
      </c>
      <c r="I204" s="244"/>
      <c r="J204" s="320"/>
    </row>
    <row r="205" spans="1:10" ht="24" x14ac:dyDescent="0.2">
      <c r="A205" s="241"/>
      <c r="B205" s="244"/>
      <c r="C205" s="303"/>
      <c r="D205" s="202" t="s">
        <v>804</v>
      </c>
      <c r="E205" s="200" t="s">
        <v>808</v>
      </c>
      <c r="F205" s="178" t="s">
        <v>6</v>
      </c>
      <c r="G205" s="228" t="s">
        <v>960</v>
      </c>
      <c r="H205" s="227" t="s">
        <v>943</v>
      </c>
      <c r="I205" s="244"/>
      <c r="J205" s="320"/>
    </row>
    <row r="206" spans="1:10" ht="24" x14ac:dyDescent="0.2">
      <c r="A206" s="241"/>
      <c r="B206" s="244"/>
      <c r="C206" s="303"/>
      <c r="D206" s="202" t="s">
        <v>805</v>
      </c>
      <c r="E206" s="200" t="s">
        <v>809</v>
      </c>
      <c r="F206" s="178" t="s">
        <v>16</v>
      </c>
      <c r="G206" s="228" t="s">
        <v>961</v>
      </c>
      <c r="H206" s="227" t="s">
        <v>943</v>
      </c>
      <c r="I206" s="244"/>
      <c r="J206" s="320"/>
    </row>
    <row r="207" spans="1:10" x14ac:dyDescent="0.2">
      <c r="A207" s="241"/>
      <c r="B207" s="244"/>
      <c r="C207" s="298"/>
      <c r="D207" s="202" t="s">
        <v>774</v>
      </c>
      <c r="E207" s="201" t="s">
        <v>57</v>
      </c>
      <c r="F207" s="178" t="s">
        <v>16</v>
      </c>
      <c r="G207" s="226" t="s">
        <v>844</v>
      </c>
      <c r="H207" s="227" t="s">
        <v>943</v>
      </c>
      <c r="I207" s="244"/>
      <c r="J207" s="320"/>
    </row>
    <row r="208" spans="1:10" ht="24" customHeight="1" x14ac:dyDescent="0.2">
      <c r="A208" s="241"/>
      <c r="B208" s="244"/>
      <c r="C208" s="303" t="s">
        <v>528</v>
      </c>
      <c r="D208" s="299" t="s">
        <v>818</v>
      </c>
      <c r="E208" s="201" t="s">
        <v>409</v>
      </c>
      <c r="F208" s="178" t="s">
        <v>16</v>
      </c>
      <c r="G208" s="177" t="s">
        <v>848</v>
      </c>
      <c r="H208" s="180" t="s">
        <v>943</v>
      </c>
      <c r="I208" s="244"/>
      <c r="J208" s="320"/>
    </row>
    <row r="209" spans="1:10" ht="24" x14ac:dyDescent="0.2">
      <c r="A209" s="241"/>
      <c r="B209" s="244"/>
      <c r="C209" s="303"/>
      <c r="D209" s="300"/>
      <c r="E209" s="194" t="s">
        <v>487</v>
      </c>
      <c r="F209" s="178" t="s">
        <v>16</v>
      </c>
      <c r="G209" s="217">
        <v>20</v>
      </c>
      <c r="H209" s="180" t="s">
        <v>943</v>
      </c>
      <c r="I209" s="244"/>
      <c r="J209" s="320"/>
    </row>
    <row r="210" spans="1:10" ht="24" x14ac:dyDescent="0.2">
      <c r="A210" s="241"/>
      <c r="B210" s="244"/>
      <c r="C210" s="303"/>
      <c r="D210" s="193" t="s">
        <v>819</v>
      </c>
      <c r="E210" s="201" t="s">
        <v>54</v>
      </c>
      <c r="F210" s="178" t="s">
        <v>16</v>
      </c>
      <c r="G210" s="217">
        <v>100</v>
      </c>
      <c r="H210" s="180" t="s">
        <v>943</v>
      </c>
      <c r="I210" s="244"/>
      <c r="J210" s="320"/>
    </row>
    <row r="211" spans="1:10" ht="24" x14ac:dyDescent="0.2">
      <c r="A211" s="241"/>
      <c r="B211" s="244"/>
      <c r="C211" s="303"/>
      <c r="D211" s="174" t="s">
        <v>748</v>
      </c>
      <c r="E211" s="174" t="s">
        <v>749</v>
      </c>
      <c r="F211" s="108" t="s">
        <v>16</v>
      </c>
      <c r="G211" s="217">
        <v>250</v>
      </c>
      <c r="H211" s="180" t="s">
        <v>946</v>
      </c>
      <c r="I211" s="244"/>
      <c r="J211" s="320"/>
    </row>
    <row r="212" spans="1:10" ht="24" x14ac:dyDescent="0.2">
      <c r="A212" s="242"/>
      <c r="B212" s="245"/>
      <c r="C212" s="298"/>
      <c r="D212" s="174" t="s">
        <v>750</v>
      </c>
      <c r="E212" s="174" t="s">
        <v>751</v>
      </c>
      <c r="F212" s="108" t="s">
        <v>16</v>
      </c>
      <c r="G212" s="217">
        <v>1500</v>
      </c>
      <c r="H212" s="180" t="s">
        <v>945</v>
      </c>
      <c r="I212" s="245"/>
      <c r="J212" s="321"/>
    </row>
    <row r="213" spans="1:10" ht="24.75" customHeight="1" x14ac:dyDescent="0.2">
      <c r="A213" s="46" t="s">
        <v>987</v>
      </c>
      <c r="B213" s="45" t="s">
        <v>988</v>
      </c>
      <c r="C213" s="37"/>
      <c r="D213" s="37"/>
      <c r="E213" s="40"/>
      <c r="F213" s="41"/>
      <c r="G213" s="69"/>
      <c r="H213" s="37"/>
      <c r="I213" s="37"/>
      <c r="J213" s="235">
        <f>SUM(J214:J220)</f>
        <v>2</v>
      </c>
    </row>
    <row r="214" spans="1:10" ht="24" x14ac:dyDescent="0.2">
      <c r="A214" s="240"/>
      <c r="B214" s="243"/>
      <c r="C214" s="246" t="s">
        <v>529</v>
      </c>
      <c r="D214" s="249" t="s">
        <v>990</v>
      </c>
      <c r="E214" s="252" t="s">
        <v>989</v>
      </c>
      <c r="F214" s="255" t="s">
        <v>16</v>
      </c>
      <c r="G214" s="255">
        <v>13</v>
      </c>
      <c r="H214" s="246" t="s">
        <v>943</v>
      </c>
      <c r="I214" s="42" t="s">
        <v>8</v>
      </c>
      <c r="J214" s="236"/>
    </row>
    <row r="215" spans="1:10" ht="15" customHeight="1" x14ac:dyDescent="0.2">
      <c r="A215" s="241"/>
      <c r="B215" s="244"/>
      <c r="C215" s="247"/>
      <c r="D215" s="250"/>
      <c r="E215" s="253"/>
      <c r="F215" s="256"/>
      <c r="G215" s="256"/>
      <c r="H215" s="247"/>
      <c r="I215" s="42" t="s">
        <v>10</v>
      </c>
      <c r="J215" s="236">
        <v>2</v>
      </c>
    </row>
    <row r="216" spans="1:10" x14ac:dyDescent="0.2">
      <c r="A216" s="241"/>
      <c r="B216" s="244"/>
      <c r="C216" s="247"/>
      <c r="D216" s="250"/>
      <c r="E216" s="253"/>
      <c r="F216" s="256"/>
      <c r="G216" s="256"/>
      <c r="H216" s="247"/>
      <c r="I216" s="42" t="s">
        <v>11</v>
      </c>
      <c r="J216" s="236"/>
    </row>
    <row r="217" spans="1:10" ht="24" x14ac:dyDescent="0.2">
      <c r="A217" s="241"/>
      <c r="B217" s="244"/>
      <c r="C217" s="247"/>
      <c r="D217" s="250"/>
      <c r="E217" s="253"/>
      <c r="F217" s="256"/>
      <c r="G217" s="256"/>
      <c r="H217" s="247"/>
      <c r="I217" s="42" t="s">
        <v>12</v>
      </c>
      <c r="J217" s="236"/>
    </row>
    <row r="218" spans="1:10" x14ac:dyDescent="0.2">
      <c r="A218" s="241"/>
      <c r="B218" s="244"/>
      <c r="C218" s="247"/>
      <c r="D218" s="250"/>
      <c r="E218" s="253"/>
      <c r="F218" s="256"/>
      <c r="G218" s="256"/>
      <c r="H218" s="247"/>
      <c r="I218" s="42" t="s">
        <v>13</v>
      </c>
      <c r="J218" s="236"/>
    </row>
    <row r="219" spans="1:10" x14ac:dyDescent="0.2">
      <c r="A219" s="241"/>
      <c r="B219" s="244"/>
      <c r="C219" s="247"/>
      <c r="D219" s="250"/>
      <c r="E219" s="253"/>
      <c r="F219" s="256"/>
      <c r="G219" s="256"/>
      <c r="H219" s="247"/>
      <c r="I219" s="42" t="s">
        <v>14</v>
      </c>
      <c r="J219" s="236"/>
    </row>
    <row r="220" spans="1:10" x14ac:dyDescent="0.2">
      <c r="A220" s="242"/>
      <c r="B220" s="245"/>
      <c r="C220" s="248"/>
      <c r="D220" s="251"/>
      <c r="E220" s="254"/>
      <c r="F220" s="257"/>
      <c r="G220" s="257"/>
      <c r="H220" s="248"/>
      <c r="I220" s="42" t="s">
        <v>15</v>
      </c>
      <c r="J220" s="236"/>
    </row>
    <row r="221" spans="1:10" ht="24.75" customHeight="1" x14ac:dyDescent="0.2">
      <c r="A221" s="46" t="s">
        <v>386</v>
      </c>
      <c r="B221" s="45" t="s">
        <v>56</v>
      </c>
      <c r="C221" s="37"/>
      <c r="D221" s="37"/>
      <c r="E221" s="40"/>
      <c r="F221" s="41"/>
      <c r="G221" s="69"/>
      <c r="H221" s="37"/>
      <c r="I221" s="37"/>
      <c r="J221" s="235">
        <f>SUM(J222:J228)</f>
        <v>59.8</v>
      </c>
    </row>
    <row r="222" spans="1:10" ht="24" x14ac:dyDescent="0.2">
      <c r="A222" s="240"/>
      <c r="B222" s="243"/>
      <c r="C222" s="246" t="s">
        <v>529</v>
      </c>
      <c r="D222" s="249" t="s">
        <v>532</v>
      </c>
      <c r="E222" s="252" t="s">
        <v>454</v>
      </c>
      <c r="F222" s="255" t="s">
        <v>16</v>
      </c>
      <c r="G222" s="255">
        <v>45</v>
      </c>
      <c r="H222" s="246" t="s">
        <v>943</v>
      </c>
      <c r="I222" s="42" t="s">
        <v>8</v>
      </c>
      <c r="J222" s="236"/>
    </row>
    <row r="223" spans="1:10" ht="15" customHeight="1" x14ac:dyDescent="0.2">
      <c r="A223" s="241"/>
      <c r="B223" s="244"/>
      <c r="C223" s="247"/>
      <c r="D223" s="250"/>
      <c r="E223" s="253"/>
      <c r="F223" s="256"/>
      <c r="G223" s="256"/>
      <c r="H223" s="247"/>
      <c r="I223" s="42" t="s">
        <v>10</v>
      </c>
      <c r="J223" s="236">
        <v>59.8</v>
      </c>
    </row>
    <row r="224" spans="1:10" x14ac:dyDescent="0.2">
      <c r="A224" s="241"/>
      <c r="B224" s="244"/>
      <c r="C224" s="247"/>
      <c r="D224" s="250"/>
      <c r="E224" s="253"/>
      <c r="F224" s="256"/>
      <c r="G224" s="256"/>
      <c r="H224" s="247"/>
      <c r="I224" s="42" t="s">
        <v>11</v>
      </c>
      <c r="J224" s="236"/>
    </row>
    <row r="225" spans="1:10" ht="24" x14ac:dyDescent="0.2">
      <c r="A225" s="241"/>
      <c r="B225" s="244"/>
      <c r="C225" s="247"/>
      <c r="D225" s="250"/>
      <c r="E225" s="253"/>
      <c r="F225" s="256"/>
      <c r="G225" s="256"/>
      <c r="H225" s="247"/>
      <c r="I225" s="42" t="s">
        <v>12</v>
      </c>
      <c r="J225" s="236"/>
    </row>
    <row r="226" spans="1:10" x14ac:dyDescent="0.2">
      <c r="A226" s="241"/>
      <c r="B226" s="244"/>
      <c r="C226" s="247"/>
      <c r="D226" s="250"/>
      <c r="E226" s="253"/>
      <c r="F226" s="256"/>
      <c r="G226" s="256"/>
      <c r="H226" s="247"/>
      <c r="I226" s="42" t="s">
        <v>13</v>
      </c>
      <c r="J226" s="236"/>
    </row>
    <row r="227" spans="1:10" x14ac:dyDescent="0.2">
      <c r="A227" s="241"/>
      <c r="B227" s="244"/>
      <c r="C227" s="247"/>
      <c r="D227" s="250"/>
      <c r="E227" s="253"/>
      <c r="F227" s="256"/>
      <c r="G227" s="256"/>
      <c r="H227" s="247"/>
      <c r="I227" s="42" t="s">
        <v>14</v>
      </c>
      <c r="J227" s="236"/>
    </row>
    <row r="228" spans="1:10" x14ac:dyDescent="0.2">
      <c r="A228" s="242"/>
      <c r="B228" s="245"/>
      <c r="C228" s="248"/>
      <c r="D228" s="251"/>
      <c r="E228" s="254"/>
      <c r="F228" s="257"/>
      <c r="G228" s="257"/>
      <c r="H228" s="248"/>
      <c r="I228" s="42" t="s">
        <v>15</v>
      </c>
      <c r="J228" s="236"/>
    </row>
    <row r="229" spans="1:10" x14ac:dyDescent="0.2">
      <c r="A229" s="35" t="s">
        <v>52</v>
      </c>
      <c r="B229" s="315" t="s">
        <v>59</v>
      </c>
      <c r="C229" s="316"/>
      <c r="D229" s="316"/>
      <c r="E229" s="316"/>
      <c r="F229" s="316"/>
      <c r="G229" s="316"/>
      <c r="H229" s="316"/>
      <c r="I229" s="316"/>
      <c r="J229" s="317"/>
    </row>
    <row r="230" spans="1:10" ht="22.5" customHeight="1" x14ac:dyDescent="0.2">
      <c r="A230" s="39" t="s">
        <v>387</v>
      </c>
      <c r="B230" s="45" t="s">
        <v>60</v>
      </c>
      <c r="C230" s="37"/>
      <c r="D230" s="37"/>
      <c r="E230" s="40"/>
      <c r="F230" s="41"/>
      <c r="G230" s="69"/>
      <c r="H230" s="37"/>
      <c r="I230" s="37"/>
      <c r="J230" s="235">
        <f>SUM(J231:J237)</f>
        <v>67.7</v>
      </c>
    </row>
    <row r="231" spans="1:10" ht="24" x14ac:dyDescent="0.2">
      <c r="A231" s="240"/>
      <c r="B231" s="243"/>
      <c r="C231" s="246" t="s">
        <v>527</v>
      </c>
      <c r="D231" s="249" t="s">
        <v>533</v>
      </c>
      <c r="E231" s="252" t="s">
        <v>455</v>
      </c>
      <c r="F231" s="255" t="s">
        <v>6</v>
      </c>
      <c r="G231" s="255">
        <v>100</v>
      </c>
      <c r="H231" s="246" t="s">
        <v>943</v>
      </c>
      <c r="I231" s="42" t="s">
        <v>8</v>
      </c>
      <c r="J231" s="236">
        <v>67.7</v>
      </c>
    </row>
    <row r="232" spans="1:10" x14ac:dyDescent="0.2">
      <c r="A232" s="241"/>
      <c r="B232" s="244"/>
      <c r="C232" s="247"/>
      <c r="D232" s="250"/>
      <c r="E232" s="253"/>
      <c r="F232" s="256"/>
      <c r="G232" s="256"/>
      <c r="H232" s="247"/>
      <c r="I232" s="42" t="s">
        <v>10</v>
      </c>
      <c r="J232" s="236"/>
    </row>
    <row r="233" spans="1:10" x14ac:dyDescent="0.2">
      <c r="A233" s="241"/>
      <c r="B233" s="244"/>
      <c r="C233" s="247"/>
      <c r="D233" s="250"/>
      <c r="E233" s="253"/>
      <c r="F233" s="256"/>
      <c r="G233" s="256"/>
      <c r="H233" s="247"/>
      <c r="I233" s="42" t="s">
        <v>11</v>
      </c>
      <c r="J233" s="236"/>
    </row>
    <row r="234" spans="1:10" ht="24" x14ac:dyDescent="0.2">
      <c r="A234" s="241"/>
      <c r="B234" s="244"/>
      <c r="C234" s="247"/>
      <c r="D234" s="250"/>
      <c r="E234" s="253"/>
      <c r="F234" s="256"/>
      <c r="G234" s="256"/>
      <c r="H234" s="247"/>
      <c r="I234" s="42" t="s">
        <v>12</v>
      </c>
      <c r="J234" s="236"/>
    </row>
    <row r="235" spans="1:10" x14ac:dyDescent="0.2">
      <c r="A235" s="241"/>
      <c r="B235" s="244"/>
      <c r="C235" s="247"/>
      <c r="D235" s="250"/>
      <c r="E235" s="253"/>
      <c r="F235" s="256"/>
      <c r="G235" s="256"/>
      <c r="H235" s="247"/>
      <c r="I235" s="42" t="s">
        <v>13</v>
      </c>
      <c r="J235" s="236"/>
    </row>
    <row r="236" spans="1:10" x14ac:dyDescent="0.2">
      <c r="A236" s="241"/>
      <c r="B236" s="244"/>
      <c r="C236" s="247"/>
      <c r="D236" s="250"/>
      <c r="E236" s="253"/>
      <c r="F236" s="256"/>
      <c r="G236" s="256"/>
      <c r="H236" s="247"/>
      <c r="I236" s="42" t="s">
        <v>14</v>
      </c>
      <c r="J236" s="236"/>
    </row>
    <row r="237" spans="1:10" x14ac:dyDescent="0.2">
      <c r="A237" s="242"/>
      <c r="B237" s="245"/>
      <c r="C237" s="248"/>
      <c r="D237" s="251"/>
      <c r="E237" s="254"/>
      <c r="F237" s="257"/>
      <c r="G237" s="257"/>
      <c r="H237" s="248"/>
      <c r="I237" s="42" t="s">
        <v>15</v>
      </c>
      <c r="J237" s="236"/>
    </row>
    <row r="238" spans="1:10" ht="24" customHeight="1" x14ac:dyDescent="0.2">
      <c r="A238" s="39" t="s">
        <v>388</v>
      </c>
      <c r="B238" s="45" t="s">
        <v>357</v>
      </c>
      <c r="C238" s="37"/>
      <c r="D238" s="37"/>
      <c r="E238" s="40"/>
      <c r="F238" s="41"/>
      <c r="G238" s="69"/>
      <c r="H238" s="37"/>
      <c r="I238" s="37"/>
      <c r="J238" s="235">
        <f>SUM(J239:J245)</f>
        <v>479.8</v>
      </c>
    </row>
    <row r="239" spans="1:10" ht="24" x14ac:dyDescent="0.2">
      <c r="A239" s="240"/>
      <c r="B239" s="243"/>
      <c r="C239" s="246" t="s">
        <v>527</v>
      </c>
      <c r="D239" s="249" t="s">
        <v>534</v>
      </c>
      <c r="E239" s="252" t="s">
        <v>358</v>
      </c>
      <c r="F239" s="255" t="s">
        <v>6</v>
      </c>
      <c r="G239" s="255">
        <v>100</v>
      </c>
      <c r="H239" s="246" t="s">
        <v>943</v>
      </c>
      <c r="I239" s="42" t="s">
        <v>8</v>
      </c>
      <c r="J239" s="236">
        <v>479.8</v>
      </c>
    </row>
    <row r="240" spans="1:10" x14ac:dyDescent="0.2">
      <c r="A240" s="241"/>
      <c r="B240" s="244"/>
      <c r="C240" s="247"/>
      <c r="D240" s="250"/>
      <c r="E240" s="253"/>
      <c r="F240" s="256"/>
      <c r="G240" s="256"/>
      <c r="H240" s="247"/>
      <c r="I240" s="42" t="s">
        <v>10</v>
      </c>
      <c r="J240" s="236"/>
    </row>
    <row r="241" spans="1:10" x14ac:dyDescent="0.2">
      <c r="A241" s="241"/>
      <c r="B241" s="244"/>
      <c r="C241" s="247"/>
      <c r="D241" s="250"/>
      <c r="E241" s="253"/>
      <c r="F241" s="256"/>
      <c r="G241" s="256"/>
      <c r="H241" s="247"/>
      <c r="I241" s="42" t="s">
        <v>11</v>
      </c>
      <c r="J241" s="236"/>
    </row>
    <row r="242" spans="1:10" ht="24" x14ac:dyDescent="0.2">
      <c r="A242" s="241"/>
      <c r="B242" s="244"/>
      <c r="C242" s="247"/>
      <c r="D242" s="250"/>
      <c r="E242" s="253"/>
      <c r="F242" s="256"/>
      <c r="G242" s="256"/>
      <c r="H242" s="247"/>
      <c r="I242" s="42" t="s">
        <v>12</v>
      </c>
      <c r="J242" s="236"/>
    </row>
    <row r="243" spans="1:10" x14ac:dyDescent="0.2">
      <c r="A243" s="241"/>
      <c r="B243" s="244"/>
      <c r="C243" s="247"/>
      <c r="D243" s="250"/>
      <c r="E243" s="253"/>
      <c r="F243" s="256"/>
      <c r="G243" s="256"/>
      <c r="H243" s="247"/>
      <c r="I243" s="42" t="s">
        <v>13</v>
      </c>
      <c r="J243" s="236"/>
    </row>
    <row r="244" spans="1:10" x14ac:dyDescent="0.2">
      <c r="A244" s="241"/>
      <c r="B244" s="244"/>
      <c r="C244" s="247"/>
      <c r="D244" s="250"/>
      <c r="E244" s="253"/>
      <c r="F244" s="256"/>
      <c r="G244" s="256"/>
      <c r="H244" s="247"/>
      <c r="I244" s="42" t="s">
        <v>14</v>
      </c>
      <c r="J244" s="236"/>
    </row>
    <row r="245" spans="1:10" x14ac:dyDescent="0.2">
      <c r="A245" s="242"/>
      <c r="B245" s="245"/>
      <c r="C245" s="248"/>
      <c r="D245" s="251"/>
      <c r="E245" s="254"/>
      <c r="F245" s="257"/>
      <c r="G245" s="257"/>
      <c r="H245" s="248"/>
      <c r="I245" s="42" t="s">
        <v>15</v>
      </c>
      <c r="J245" s="236"/>
    </row>
    <row r="246" spans="1:10" ht="24" customHeight="1" thickBot="1" x14ac:dyDescent="0.25">
      <c r="A246" s="276" t="s">
        <v>61</v>
      </c>
      <c r="B246" s="277"/>
      <c r="C246" s="277"/>
      <c r="D246" s="277"/>
      <c r="E246" s="277"/>
      <c r="F246" s="277"/>
      <c r="G246" s="277"/>
      <c r="H246" s="277"/>
      <c r="I246" s="278"/>
      <c r="J246" s="237">
        <f>SUM(J10,J17,J25,J33,J41,J49,J57,J65,J73,J81,J90,J98,J107,J185,J193,J221,J230,J238)</f>
        <v>5048.1000000000004</v>
      </c>
    </row>
    <row r="247" spans="1:10" ht="12.75" thickBot="1" x14ac:dyDescent="0.25">
      <c r="A247" s="266" t="s">
        <v>62</v>
      </c>
      <c r="B247" s="266"/>
      <c r="C247" s="266"/>
      <c r="D247" s="266"/>
      <c r="E247" s="266"/>
      <c r="F247" s="266"/>
      <c r="G247" s="266"/>
      <c r="H247" s="266"/>
      <c r="I247" s="266"/>
      <c r="J247" s="266"/>
    </row>
    <row r="248" spans="1:10" x14ac:dyDescent="0.2">
      <c r="A248" s="2"/>
      <c r="B248" s="3" t="s">
        <v>63</v>
      </c>
      <c r="C248" s="115">
        <f>SUM(C250:C255)</f>
        <v>4862.5999999999995</v>
      </c>
      <c r="D248" s="111"/>
      <c r="H248" s="117"/>
      <c r="I248" s="118"/>
      <c r="J248" s="29"/>
    </row>
    <row r="249" spans="1:10" x14ac:dyDescent="0.2">
      <c r="A249" s="5"/>
      <c r="B249" s="6" t="s">
        <v>64</v>
      </c>
      <c r="C249" s="113" t="s">
        <v>9</v>
      </c>
      <c r="D249" s="111"/>
      <c r="H249" s="117"/>
      <c r="I249" s="110"/>
      <c r="J249" s="119"/>
    </row>
    <row r="250" spans="1:10" ht="24" x14ac:dyDescent="0.2">
      <c r="A250" s="5"/>
      <c r="B250" s="9" t="s">
        <v>8</v>
      </c>
      <c r="C250" s="114">
        <f>SUM(J11,J18,J26,J34,J42,J50,J58,J66,J74,J82,J91,J99,J108,J186,J194,J222,J231,J239)</f>
        <v>4365.0999999999995</v>
      </c>
      <c r="D250" s="112"/>
      <c r="H250" s="18"/>
      <c r="I250" s="120"/>
      <c r="J250" s="121"/>
    </row>
    <row r="251" spans="1:10" x14ac:dyDescent="0.2">
      <c r="A251" s="5"/>
      <c r="B251" s="9" t="s">
        <v>10</v>
      </c>
      <c r="C251" s="114">
        <f>SUM(J12,J35,J92,J100,J109,J187,J195,J223,J232,J240)</f>
        <v>479.2</v>
      </c>
      <c r="D251" s="112"/>
      <c r="H251" s="18"/>
      <c r="I251" s="120"/>
      <c r="J251" s="121"/>
    </row>
    <row r="252" spans="1:10" x14ac:dyDescent="0.2">
      <c r="A252" s="5"/>
      <c r="B252" s="9" t="s">
        <v>11</v>
      </c>
      <c r="C252" s="114">
        <f>SUM(J13,J36,J93,J101,J110,J188,J196,J224,J233,J241)</f>
        <v>18.3</v>
      </c>
      <c r="D252" s="112"/>
      <c r="H252" s="18"/>
      <c r="I252" s="120"/>
      <c r="J252" s="121"/>
    </row>
    <row r="253" spans="1:10" ht="24" x14ac:dyDescent="0.2">
      <c r="A253" s="5"/>
      <c r="B253" s="9" t="s">
        <v>12</v>
      </c>
      <c r="C253" s="114">
        <f>SUM(J14,J37,J94,J102,J111,J189,J197,J225,J234,J242)</f>
        <v>0</v>
      </c>
      <c r="D253" s="112"/>
      <c r="H253" s="18"/>
      <c r="I253" s="120"/>
      <c r="J253" s="121"/>
    </row>
    <row r="254" spans="1:10" ht="24" customHeight="1" x14ac:dyDescent="0.2">
      <c r="A254" s="5"/>
      <c r="B254" s="9" t="s">
        <v>13</v>
      </c>
      <c r="C254" s="114">
        <f>SUM(J15,J38,J95,J103,J112,J190,J198,J226,J235,J243)</f>
        <v>0</v>
      </c>
      <c r="D254" s="112"/>
      <c r="H254" s="18"/>
      <c r="I254" s="120"/>
      <c r="J254" s="121"/>
    </row>
    <row r="255" spans="1:10" x14ac:dyDescent="0.2">
      <c r="A255" s="5"/>
      <c r="B255" s="9" t="s">
        <v>14</v>
      </c>
      <c r="C255" s="114">
        <f>SUM(J16,J39,J96,J104,J113,J191,J199,J227,J236,J244)</f>
        <v>0</v>
      </c>
      <c r="D255" s="112"/>
      <c r="H255" s="18"/>
      <c r="I255" s="120"/>
      <c r="J255" s="121"/>
    </row>
    <row r="256" spans="1:10" x14ac:dyDescent="0.2">
      <c r="A256" s="10"/>
      <c r="B256" s="26" t="s">
        <v>15</v>
      </c>
      <c r="C256" s="214">
        <f>SUM(J40,J97,J105,J114,J192,J200,J228,J237,J245)</f>
        <v>185.5</v>
      </c>
      <c r="D256" s="111"/>
      <c r="H256" s="117"/>
      <c r="I256" s="122"/>
      <c r="J256" s="123"/>
    </row>
    <row r="257" spans="1:10" ht="24" x14ac:dyDescent="0.2">
      <c r="A257" s="62"/>
      <c r="B257" s="213" t="s">
        <v>61</v>
      </c>
      <c r="C257" s="157">
        <f>C248+C256</f>
        <v>5048.0999999999995</v>
      </c>
      <c r="D257" s="112"/>
      <c r="E257" s="18"/>
      <c r="F257" s="18"/>
      <c r="G257" s="18"/>
      <c r="H257" s="18"/>
      <c r="I257" s="124"/>
      <c r="J257" s="125"/>
    </row>
    <row r="258" spans="1:10" x14ac:dyDescent="0.2">
      <c r="A258" s="60"/>
      <c r="B258" s="60" t="s">
        <v>65</v>
      </c>
      <c r="C258" s="116">
        <v>0</v>
      </c>
      <c r="D258" s="112"/>
      <c r="E258" s="18"/>
      <c r="F258" s="18"/>
      <c r="G258" s="18"/>
      <c r="H258" s="18"/>
      <c r="I258" s="126"/>
      <c r="J258" s="127"/>
    </row>
    <row r="259" spans="1:10" x14ac:dyDescent="0.2">
      <c r="A259" s="17"/>
      <c r="B259" s="17"/>
      <c r="C259" s="18"/>
      <c r="D259" s="18"/>
      <c r="H259" s="18"/>
      <c r="I259" s="18"/>
      <c r="J259" s="19"/>
    </row>
    <row r="260" spans="1:10" x14ac:dyDescent="0.2">
      <c r="A260" s="20" t="s">
        <v>67</v>
      </c>
      <c r="B260" s="21" t="s">
        <v>68</v>
      </c>
      <c r="J260" s="23"/>
    </row>
    <row r="261" spans="1:10" x14ac:dyDescent="0.2">
      <c r="A261" s="20" t="s">
        <v>69</v>
      </c>
      <c r="B261" s="21" t="s">
        <v>70</v>
      </c>
      <c r="J261" s="29"/>
    </row>
    <row r="262" spans="1:10" x14ac:dyDescent="0.2">
      <c r="A262" s="20" t="s">
        <v>71</v>
      </c>
      <c r="B262" s="21" t="s">
        <v>72</v>
      </c>
    </row>
    <row r="263" spans="1:10" x14ac:dyDescent="0.2">
      <c r="A263" s="20" t="s">
        <v>73</v>
      </c>
      <c r="B263" s="24" t="s">
        <v>74</v>
      </c>
    </row>
    <row r="264" spans="1:10" x14ac:dyDescent="0.2">
      <c r="A264" s="20" t="s">
        <v>75</v>
      </c>
      <c r="B264" s="21" t="s">
        <v>76</v>
      </c>
    </row>
    <row r="265" spans="1:10" x14ac:dyDescent="0.2">
      <c r="A265" s="20" t="s">
        <v>77</v>
      </c>
      <c r="B265" s="21" t="s">
        <v>78</v>
      </c>
    </row>
    <row r="266" spans="1:10" x14ac:dyDescent="0.2">
      <c r="A266" s="20" t="s">
        <v>79</v>
      </c>
      <c r="B266" s="21" t="s">
        <v>80</v>
      </c>
    </row>
    <row r="267" spans="1:10" x14ac:dyDescent="0.2">
      <c r="A267" s="20" t="s">
        <v>81</v>
      </c>
      <c r="B267" s="21" t="s">
        <v>82</v>
      </c>
    </row>
    <row r="268" spans="1:10" x14ac:dyDescent="0.2">
      <c r="A268" s="20" t="s">
        <v>83</v>
      </c>
      <c r="B268" s="21" t="s">
        <v>84</v>
      </c>
    </row>
    <row r="269" spans="1:10" ht="13.5" customHeight="1" x14ac:dyDescent="0.2">
      <c r="A269" s="20" t="s">
        <v>85</v>
      </c>
      <c r="B269" s="21" t="s">
        <v>86</v>
      </c>
    </row>
    <row r="270" spans="1:10" x14ac:dyDescent="0.2">
      <c r="A270" s="20" t="s">
        <v>87</v>
      </c>
      <c r="B270" s="21" t="s">
        <v>88</v>
      </c>
    </row>
    <row r="275" ht="12.75" customHeight="1" x14ac:dyDescent="0.2"/>
    <row r="278" ht="13.5" customHeight="1" x14ac:dyDescent="0.2"/>
    <row r="279" ht="13.5" customHeight="1" x14ac:dyDescent="0.2"/>
  </sheetData>
  <dataConsolidate/>
  <mergeCells count="193">
    <mergeCell ref="G99:G105"/>
    <mergeCell ref="H99:H105"/>
    <mergeCell ref="J115:J184"/>
    <mergeCell ref="I115:I184"/>
    <mergeCell ref="J201:J212"/>
    <mergeCell ref="D74:D80"/>
    <mergeCell ref="F74:F80"/>
    <mergeCell ref="G74:G80"/>
    <mergeCell ref="H74:H80"/>
    <mergeCell ref="I201:I212"/>
    <mergeCell ref="D208:D209"/>
    <mergeCell ref="D197:D198"/>
    <mergeCell ref="E197:E198"/>
    <mergeCell ref="F197:F198"/>
    <mergeCell ref="G197:G198"/>
    <mergeCell ref="H197:H198"/>
    <mergeCell ref="B106:J106"/>
    <mergeCell ref="G82:G88"/>
    <mergeCell ref="H82:H88"/>
    <mergeCell ref="F94:F97"/>
    <mergeCell ref="G94:G97"/>
    <mergeCell ref="H94:H97"/>
    <mergeCell ref="B89:J89"/>
    <mergeCell ref="C74:C80"/>
    <mergeCell ref="C82:C88"/>
    <mergeCell ref="D82:D88"/>
    <mergeCell ref="F82:F88"/>
    <mergeCell ref="B229:J229"/>
    <mergeCell ref="A5:J5"/>
    <mergeCell ref="E231:E237"/>
    <mergeCell ref="E239:E245"/>
    <mergeCell ref="F231:F237"/>
    <mergeCell ref="G231:G237"/>
    <mergeCell ref="H231:H237"/>
    <mergeCell ref="F239:F245"/>
    <mergeCell ref="G239:G245"/>
    <mergeCell ref="H239:H245"/>
    <mergeCell ref="A231:A237"/>
    <mergeCell ref="A239:A245"/>
    <mergeCell ref="B231:B237"/>
    <mergeCell ref="B239:B245"/>
    <mergeCell ref="C231:C237"/>
    <mergeCell ref="C239:C245"/>
    <mergeCell ref="D231:D237"/>
    <mergeCell ref="D239:D245"/>
    <mergeCell ref="A222:A228"/>
    <mergeCell ref="F99:F105"/>
    <mergeCell ref="B222:B228"/>
    <mergeCell ref="D222:D228"/>
    <mergeCell ref="E222:E228"/>
    <mergeCell ref="C159:C167"/>
    <mergeCell ref="A194:A212"/>
    <mergeCell ref="C194:C195"/>
    <mergeCell ref="C208:C212"/>
    <mergeCell ref="E108:E114"/>
    <mergeCell ref="D108:D114"/>
    <mergeCell ref="C108:C119"/>
    <mergeCell ref="A108:A184"/>
    <mergeCell ref="B108:B184"/>
    <mergeCell ref="C143:C153"/>
    <mergeCell ref="C154:C158"/>
    <mergeCell ref="D154:D155"/>
    <mergeCell ref="C183:C184"/>
    <mergeCell ref="C133:C136"/>
    <mergeCell ref="C127:C132"/>
    <mergeCell ref="C137:C142"/>
    <mergeCell ref="C120:C126"/>
    <mergeCell ref="C168:C175"/>
    <mergeCell ref="E199:E200"/>
    <mergeCell ref="C197:C198"/>
    <mergeCell ref="B194:B212"/>
    <mergeCell ref="C199:C200"/>
    <mergeCell ref="D199:D200"/>
    <mergeCell ref="F222:F228"/>
    <mergeCell ref="G222:G228"/>
    <mergeCell ref="H222:H228"/>
    <mergeCell ref="F108:F114"/>
    <mergeCell ref="G108:G114"/>
    <mergeCell ref="H108:H114"/>
    <mergeCell ref="E186:E192"/>
    <mergeCell ref="C202:C207"/>
    <mergeCell ref="C176:C182"/>
    <mergeCell ref="D169:D174"/>
    <mergeCell ref="F199:F200"/>
    <mergeCell ref="G199:G200"/>
    <mergeCell ref="H199:H200"/>
    <mergeCell ref="C222:C228"/>
    <mergeCell ref="A99:A105"/>
    <mergeCell ref="B99:B105"/>
    <mergeCell ref="C99:C105"/>
    <mergeCell ref="D99:D105"/>
    <mergeCell ref="D91:D92"/>
    <mergeCell ref="A91:A97"/>
    <mergeCell ref="B91:B97"/>
    <mergeCell ref="E94:E97"/>
    <mergeCell ref="D94:D97"/>
    <mergeCell ref="E99:E105"/>
    <mergeCell ref="G42:G48"/>
    <mergeCell ref="H42:H48"/>
    <mergeCell ref="A74:A80"/>
    <mergeCell ref="A82:A88"/>
    <mergeCell ref="B74:B80"/>
    <mergeCell ref="B82:B88"/>
    <mergeCell ref="H58:H64"/>
    <mergeCell ref="B58:B64"/>
    <mergeCell ref="A58:A64"/>
    <mergeCell ref="A66:A72"/>
    <mergeCell ref="B66:B72"/>
    <mergeCell ref="C66:C72"/>
    <mergeCell ref="E66:E72"/>
    <mergeCell ref="F66:F72"/>
    <mergeCell ref="G66:G72"/>
    <mergeCell ref="H66:H72"/>
    <mergeCell ref="D66:D72"/>
    <mergeCell ref="C58:C64"/>
    <mergeCell ref="D58:D64"/>
    <mergeCell ref="E58:E64"/>
    <mergeCell ref="F58:F64"/>
    <mergeCell ref="G58:G64"/>
    <mergeCell ref="E74:E80"/>
    <mergeCell ref="E82:E88"/>
    <mergeCell ref="A247:J247"/>
    <mergeCell ref="C91:C97"/>
    <mergeCell ref="A4:J4"/>
    <mergeCell ref="B6:B7"/>
    <mergeCell ref="J6:J7"/>
    <mergeCell ref="A6:A7"/>
    <mergeCell ref="I6:I7"/>
    <mergeCell ref="C6:C7"/>
    <mergeCell ref="E6:F6"/>
    <mergeCell ref="A246:I246"/>
    <mergeCell ref="A186:A192"/>
    <mergeCell ref="B186:B192"/>
    <mergeCell ref="C186:C192"/>
    <mergeCell ref="F186:F192"/>
    <mergeCell ref="A11:A16"/>
    <mergeCell ref="B11:B16"/>
    <mergeCell ref="B8:J8"/>
    <mergeCell ref="B9:J9"/>
    <mergeCell ref="C11:C16"/>
    <mergeCell ref="D12:D13"/>
    <mergeCell ref="G186:G192"/>
    <mergeCell ref="H186:H192"/>
    <mergeCell ref="D186:D192"/>
    <mergeCell ref="G6:H6"/>
    <mergeCell ref="I1:J3"/>
    <mergeCell ref="F18:F24"/>
    <mergeCell ref="G18:G24"/>
    <mergeCell ref="H18:H24"/>
    <mergeCell ref="D34:D40"/>
    <mergeCell ref="E50:E56"/>
    <mergeCell ref="F50:F56"/>
    <mergeCell ref="G50:G56"/>
    <mergeCell ref="H50:H56"/>
    <mergeCell ref="D26:D32"/>
    <mergeCell ref="E26:E32"/>
    <mergeCell ref="F26:F32"/>
    <mergeCell ref="G26:G32"/>
    <mergeCell ref="H26:H32"/>
    <mergeCell ref="D18:D24"/>
    <mergeCell ref="E18:E24"/>
    <mergeCell ref="H34:H40"/>
    <mergeCell ref="F34:F40"/>
    <mergeCell ref="G34:G40"/>
    <mergeCell ref="E34:E40"/>
    <mergeCell ref="D50:D56"/>
    <mergeCell ref="E42:E48"/>
    <mergeCell ref="D42:D48"/>
    <mergeCell ref="F42:F48"/>
    <mergeCell ref="A214:A220"/>
    <mergeCell ref="B214:B220"/>
    <mergeCell ref="C214:C220"/>
    <mergeCell ref="D214:D220"/>
    <mergeCell ref="E214:E220"/>
    <mergeCell ref="F214:F220"/>
    <mergeCell ref="G214:G220"/>
    <mergeCell ref="H214:H220"/>
    <mergeCell ref="D6:D7"/>
    <mergeCell ref="A26:A32"/>
    <mergeCell ref="B26:B32"/>
    <mergeCell ref="C26:C32"/>
    <mergeCell ref="A18:A24"/>
    <mergeCell ref="B18:B24"/>
    <mergeCell ref="C18:C24"/>
    <mergeCell ref="C34:C40"/>
    <mergeCell ref="B34:B40"/>
    <mergeCell ref="A34:A40"/>
    <mergeCell ref="A42:A48"/>
    <mergeCell ref="B42:B48"/>
    <mergeCell ref="C42:C48"/>
    <mergeCell ref="A50:A56"/>
    <mergeCell ref="B50:B56"/>
    <mergeCell ref="C50:C56"/>
  </mergeCells>
  <phoneticPr fontId="3" type="noConversion"/>
  <pageMargins left="0.25" right="0.25" top="0.75" bottom="0.75" header="0.3" footer="0.3"/>
  <pageSetup paperSize="8" scale="87" fitToHeight="0" orientation="landscape" r:id="rId1"/>
  <rowBreaks count="2" manualBreakCount="2">
    <brk id="228" max="17" man="1"/>
    <brk id="257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8A7DB-F4FC-4477-B553-530292E3875F}">
  <sheetPr>
    <pageSetUpPr fitToPage="1"/>
  </sheetPr>
  <dimension ref="A1:J460"/>
  <sheetViews>
    <sheetView zoomScale="110" zoomScaleNormal="110" workbookViewId="0">
      <pane ySplit="6" topLeftCell="A7" activePane="bottomLeft" state="frozen"/>
      <selection pane="bottomLeft" activeCell="J428" sqref="J428"/>
    </sheetView>
  </sheetViews>
  <sheetFormatPr defaultColWidth="9.140625" defaultRowHeight="12" x14ac:dyDescent="0.2"/>
  <cols>
    <col min="1" max="1" width="11.28515625" style="23" customWidth="1"/>
    <col min="2" max="2" width="36.140625" style="24" customWidth="1"/>
    <col min="3" max="3" width="17.7109375" style="22" customWidth="1"/>
    <col min="4" max="4" width="40.140625" style="22" customWidth="1"/>
    <col min="5" max="5" width="42.85546875" style="24" customWidth="1"/>
    <col min="6" max="6" width="6.28515625" style="24" customWidth="1"/>
    <col min="7" max="7" width="8.5703125" style="23" customWidth="1"/>
    <col min="8" max="8" width="9.140625" style="23" customWidth="1"/>
    <col min="9" max="9" width="35.5703125" style="22" customWidth="1"/>
    <col min="10" max="10" width="10.7109375" style="24" customWidth="1"/>
    <col min="11" max="16384" width="9.140625" style="24"/>
  </cols>
  <sheetData>
    <row r="1" spans="1:10" ht="13.5" customHeight="1" x14ac:dyDescent="0.2"/>
    <row r="2" spans="1:10" ht="17.25" customHeight="1" x14ac:dyDescent="0.2"/>
    <row r="3" spans="1:10" ht="13.5" customHeight="1" x14ac:dyDescent="0.2"/>
    <row r="4" spans="1:10" ht="20.25" customHeight="1" thickBot="1" x14ac:dyDescent="0.25">
      <c r="A4" s="367" t="s">
        <v>540</v>
      </c>
      <c r="B4" s="368"/>
      <c r="C4" s="368"/>
      <c r="D4" s="368"/>
      <c r="E4" s="368"/>
      <c r="F4" s="368"/>
      <c r="G4" s="368"/>
      <c r="H4" s="368"/>
      <c r="I4" s="368"/>
      <c r="J4" s="368"/>
    </row>
    <row r="5" spans="1:10" ht="37.5" customHeight="1" x14ac:dyDescent="0.2">
      <c r="A5" s="272" t="s">
        <v>498</v>
      </c>
      <c r="B5" s="268" t="s">
        <v>505</v>
      </c>
      <c r="C5" s="258" t="s">
        <v>497</v>
      </c>
      <c r="D5" s="258" t="s">
        <v>502</v>
      </c>
      <c r="E5" s="274" t="s">
        <v>0</v>
      </c>
      <c r="F5" s="275"/>
      <c r="G5" s="286" t="s">
        <v>1</v>
      </c>
      <c r="H5" s="287"/>
      <c r="I5" s="258" t="s">
        <v>504</v>
      </c>
      <c r="J5" s="268" t="s">
        <v>843</v>
      </c>
    </row>
    <row r="6" spans="1:10" ht="35.25" customHeight="1" thickBot="1" x14ac:dyDescent="0.25">
      <c r="A6" s="273"/>
      <c r="B6" s="269"/>
      <c r="C6" s="259"/>
      <c r="D6" s="259"/>
      <c r="E6" s="105" t="s">
        <v>2</v>
      </c>
      <c r="F6" s="105" t="s">
        <v>3</v>
      </c>
      <c r="G6" s="105">
        <v>2025</v>
      </c>
      <c r="H6" s="96" t="s">
        <v>503</v>
      </c>
      <c r="I6" s="259"/>
      <c r="J6" s="269"/>
    </row>
    <row r="7" spans="1:10" s="22" customFormat="1" ht="15" customHeight="1" x14ac:dyDescent="0.2">
      <c r="A7" s="97" t="s">
        <v>541</v>
      </c>
      <c r="B7" s="279" t="s">
        <v>542</v>
      </c>
      <c r="C7" s="280"/>
      <c r="D7" s="280"/>
      <c r="E7" s="280"/>
      <c r="F7" s="280"/>
      <c r="G7" s="280"/>
      <c r="H7" s="280"/>
      <c r="I7" s="280"/>
      <c r="J7" s="370"/>
    </row>
    <row r="8" spans="1:10" ht="15.75" customHeight="1" x14ac:dyDescent="0.2">
      <c r="A8" s="35" t="s">
        <v>89</v>
      </c>
      <c r="B8" s="282" t="s">
        <v>90</v>
      </c>
      <c r="C8" s="283"/>
      <c r="D8" s="283"/>
      <c r="E8" s="283"/>
      <c r="F8" s="283"/>
      <c r="G8" s="283"/>
      <c r="H8" s="283"/>
      <c r="I8" s="283"/>
      <c r="J8" s="362"/>
    </row>
    <row r="9" spans="1:10" ht="36.75" customHeight="1" x14ac:dyDescent="0.2">
      <c r="A9" s="107" t="s">
        <v>480</v>
      </c>
      <c r="B9" s="36" t="s">
        <v>92</v>
      </c>
      <c r="C9" s="37"/>
      <c r="D9" s="37"/>
      <c r="E9" s="57"/>
      <c r="F9" s="59"/>
      <c r="G9" s="99"/>
      <c r="H9" s="99"/>
      <c r="I9" s="37"/>
      <c r="J9" s="38">
        <f>SUM(J10:J16)</f>
        <v>228</v>
      </c>
    </row>
    <row r="10" spans="1:10" ht="24" x14ac:dyDescent="0.2">
      <c r="A10" s="240"/>
      <c r="B10" s="243"/>
      <c r="C10" s="246" t="s">
        <v>529</v>
      </c>
      <c r="D10" s="199" t="s">
        <v>543</v>
      </c>
      <c r="E10" s="189" t="s">
        <v>93</v>
      </c>
      <c r="F10" s="130" t="s">
        <v>16</v>
      </c>
      <c r="G10" s="129" t="s">
        <v>966</v>
      </c>
      <c r="H10" s="100" t="s">
        <v>943</v>
      </c>
      <c r="I10" s="42" t="s">
        <v>8</v>
      </c>
      <c r="J10" s="43">
        <v>168.6</v>
      </c>
    </row>
    <row r="11" spans="1:10" ht="24" x14ac:dyDescent="0.2">
      <c r="A11" s="241"/>
      <c r="B11" s="244"/>
      <c r="C11" s="247"/>
      <c r="D11" s="199" t="s">
        <v>544</v>
      </c>
      <c r="E11" s="189" t="s">
        <v>94</v>
      </c>
      <c r="F11" s="130" t="s">
        <v>41</v>
      </c>
      <c r="G11" s="129" t="s">
        <v>847</v>
      </c>
      <c r="H11" s="100" t="s">
        <v>943</v>
      </c>
      <c r="I11" s="42" t="s">
        <v>10</v>
      </c>
      <c r="J11" s="43"/>
    </row>
    <row r="12" spans="1:10" ht="50.25" customHeight="1" x14ac:dyDescent="0.2">
      <c r="A12" s="241"/>
      <c r="B12" s="244"/>
      <c r="C12" s="247"/>
      <c r="D12" s="199" t="s">
        <v>545</v>
      </c>
      <c r="E12" s="189" t="s">
        <v>95</v>
      </c>
      <c r="F12" s="130" t="s">
        <v>41</v>
      </c>
      <c r="G12" s="129" t="s">
        <v>848</v>
      </c>
      <c r="H12" s="100" t="s">
        <v>943</v>
      </c>
      <c r="I12" s="42" t="s">
        <v>11</v>
      </c>
      <c r="J12" s="43">
        <v>34.1</v>
      </c>
    </row>
    <row r="13" spans="1:10" ht="36" x14ac:dyDescent="0.2">
      <c r="A13" s="241"/>
      <c r="B13" s="244"/>
      <c r="C13" s="247"/>
      <c r="D13" s="199" t="s">
        <v>546</v>
      </c>
      <c r="E13" s="189" t="s">
        <v>96</v>
      </c>
      <c r="F13" s="130" t="s">
        <v>41</v>
      </c>
      <c r="G13" s="129" t="s">
        <v>848</v>
      </c>
      <c r="H13" s="100" t="s">
        <v>943</v>
      </c>
      <c r="I13" s="42" t="s">
        <v>12</v>
      </c>
      <c r="J13" s="43"/>
    </row>
    <row r="14" spans="1:10" ht="25.5" customHeight="1" x14ac:dyDescent="0.2">
      <c r="A14" s="241"/>
      <c r="B14" s="244"/>
      <c r="C14" s="247"/>
      <c r="D14" s="249" t="s">
        <v>783</v>
      </c>
      <c r="E14" s="252" t="s">
        <v>486</v>
      </c>
      <c r="F14" s="371" t="s">
        <v>41</v>
      </c>
      <c r="G14" s="324" t="s">
        <v>18</v>
      </c>
      <c r="H14" s="246" t="s">
        <v>943</v>
      </c>
      <c r="I14" s="42" t="s">
        <v>13</v>
      </c>
      <c r="J14" s="43">
        <v>25.3</v>
      </c>
    </row>
    <row r="15" spans="1:10" x14ac:dyDescent="0.2">
      <c r="A15" s="241"/>
      <c r="B15" s="244"/>
      <c r="C15" s="247"/>
      <c r="D15" s="250"/>
      <c r="E15" s="253"/>
      <c r="F15" s="372"/>
      <c r="G15" s="354"/>
      <c r="H15" s="247"/>
      <c r="I15" s="42" t="s">
        <v>14</v>
      </c>
      <c r="J15" s="43"/>
    </row>
    <row r="16" spans="1:10" x14ac:dyDescent="0.2">
      <c r="A16" s="242"/>
      <c r="B16" s="245"/>
      <c r="C16" s="248"/>
      <c r="D16" s="251"/>
      <c r="E16" s="254"/>
      <c r="F16" s="373"/>
      <c r="G16" s="355"/>
      <c r="H16" s="248"/>
      <c r="I16" s="42" t="s">
        <v>15</v>
      </c>
      <c r="J16" s="43"/>
    </row>
    <row r="17" spans="1:10" ht="47.25" customHeight="1" x14ac:dyDescent="0.2">
      <c r="A17" s="39" t="s">
        <v>91</v>
      </c>
      <c r="B17" s="45" t="s">
        <v>97</v>
      </c>
      <c r="C17" s="37"/>
      <c r="D17" s="37"/>
      <c r="E17" s="40"/>
      <c r="F17" s="41"/>
      <c r="G17" s="69"/>
      <c r="H17" s="69"/>
      <c r="I17" s="37"/>
      <c r="J17" s="38">
        <f>SUM(J18:J24)</f>
        <v>64.599999999999994</v>
      </c>
    </row>
    <row r="18" spans="1:10" ht="24" x14ac:dyDescent="0.2">
      <c r="A18" s="240"/>
      <c r="B18" s="243"/>
      <c r="C18" s="246" t="s">
        <v>529</v>
      </c>
      <c r="D18" s="249" t="s">
        <v>967</v>
      </c>
      <c r="E18" s="263" t="s">
        <v>98</v>
      </c>
      <c r="F18" s="255" t="s">
        <v>41</v>
      </c>
      <c r="G18" s="255">
        <v>3</v>
      </c>
      <c r="H18" s="255" t="s">
        <v>943</v>
      </c>
      <c r="I18" s="42" t="s">
        <v>8</v>
      </c>
      <c r="J18" s="43">
        <v>64.599999999999994</v>
      </c>
    </row>
    <row r="19" spans="1:10" ht="24" x14ac:dyDescent="0.2">
      <c r="A19" s="241"/>
      <c r="B19" s="244"/>
      <c r="C19" s="247"/>
      <c r="D19" s="250"/>
      <c r="E19" s="264"/>
      <c r="F19" s="256"/>
      <c r="G19" s="256"/>
      <c r="H19" s="256"/>
      <c r="I19" s="42" t="s">
        <v>10</v>
      </c>
      <c r="J19" s="43"/>
    </row>
    <row r="20" spans="1:10" x14ac:dyDescent="0.2">
      <c r="A20" s="241"/>
      <c r="B20" s="244"/>
      <c r="C20" s="247"/>
      <c r="D20" s="250"/>
      <c r="E20" s="264"/>
      <c r="F20" s="256"/>
      <c r="G20" s="256"/>
      <c r="H20" s="256"/>
      <c r="I20" s="42" t="s">
        <v>11</v>
      </c>
      <c r="J20" s="43"/>
    </row>
    <row r="21" spans="1:10" ht="24" x14ac:dyDescent="0.2">
      <c r="A21" s="241"/>
      <c r="B21" s="244"/>
      <c r="C21" s="247"/>
      <c r="D21" s="250"/>
      <c r="E21" s="264"/>
      <c r="F21" s="256"/>
      <c r="G21" s="256"/>
      <c r="H21" s="256"/>
      <c r="I21" s="42" t="s">
        <v>12</v>
      </c>
      <c r="J21" s="43"/>
    </row>
    <row r="22" spans="1:10" x14ac:dyDescent="0.2">
      <c r="A22" s="241"/>
      <c r="B22" s="244"/>
      <c r="C22" s="247"/>
      <c r="D22" s="250"/>
      <c r="E22" s="264"/>
      <c r="F22" s="256"/>
      <c r="G22" s="256"/>
      <c r="H22" s="256"/>
      <c r="I22" s="42" t="s">
        <v>13</v>
      </c>
      <c r="J22" s="43"/>
    </row>
    <row r="23" spans="1:10" x14ac:dyDescent="0.2">
      <c r="A23" s="241"/>
      <c r="B23" s="244"/>
      <c r="C23" s="247"/>
      <c r="D23" s="250"/>
      <c r="E23" s="264"/>
      <c r="F23" s="256"/>
      <c r="G23" s="256"/>
      <c r="H23" s="256"/>
      <c r="I23" s="42" t="s">
        <v>14</v>
      </c>
      <c r="J23" s="43"/>
    </row>
    <row r="24" spans="1:10" x14ac:dyDescent="0.2">
      <c r="A24" s="242"/>
      <c r="B24" s="245"/>
      <c r="C24" s="248"/>
      <c r="D24" s="251"/>
      <c r="E24" s="265"/>
      <c r="F24" s="257"/>
      <c r="G24" s="257"/>
      <c r="H24" s="257"/>
      <c r="I24" s="42" t="s">
        <v>15</v>
      </c>
      <c r="J24" s="43"/>
    </row>
    <row r="25" spans="1:10" ht="24.75" customHeight="1" x14ac:dyDescent="0.2">
      <c r="A25" s="64" t="s">
        <v>327</v>
      </c>
      <c r="B25" s="36" t="s">
        <v>326</v>
      </c>
      <c r="C25" s="37"/>
      <c r="D25" s="37"/>
      <c r="E25" s="40"/>
      <c r="F25" s="41"/>
      <c r="G25" s="89"/>
      <c r="H25" s="89"/>
      <c r="I25" s="37"/>
      <c r="J25" s="38">
        <f>SUM(J26:J32)</f>
        <v>0</v>
      </c>
    </row>
    <row r="26" spans="1:10" ht="24" x14ac:dyDescent="0.2">
      <c r="A26" s="240"/>
      <c r="B26" s="243"/>
      <c r="C26" s="246" t="s">
        <v>529</v>
      </c>
      <c r="D26" s="249" t="s">
        <v>786</v>
      </c>
      <c r="E26" s="356" t="s">
        <v>100</v>
      </c>
      <c r="F26" s="255" t="s">
        <v>41</v>
      </c>
      <c r="G26" s="255">
        <v>90</v>
      </c>
      <c r="H26" s="255" t="s">
        <v>943</v>
      </c>
      <c r="I26" s="42" t="s">
        <v>8</v>
      </c>
      <c r="J26" s="43"/>
    </row>
    <row r="27" spans="1:10" ht="24" x14ac:dyDescent="0.2">
      <c r="A27" s="241"/>
      <c r="B27" s="244"/>
      <c r="C27" s="247"/>
      <c r="D27" s="250"/>
      <c r="E27" s="357"/>
      <c r="F27" s="256"/>
      <c r="G27" s="256"/>
      <c r="H27" s="256"/>
      <c r="I27" s="42" t="s">
        <v>10</v>
      </c>
      <c r="J27" s="43"/>
    </row>
    <row r="28" spans="1:10" x14ac:dyDescent="0.2">
      <c r="A28" s="241"/>
      <c r="B28" s="244"/>
      <c r="C28" s="247"/>
      <c r="D28" s="250"/>
      <c r="E28" s="358"/>
      <c r="F28" s="257"/>
      <c r="G28" s="257"/>
      <c r="H28" s="257"/>
      <c r="I28" s="42" t="s">
        <v>11</v>
      </c>
      <c r="J28" s="43"/>
    </row>
    <row r="29" spans="1:10" ht="22.5" customHeight="1" x14ac:dyDescent="0.2">
      <c r="A29" s="241"/>
      <c r="B29" s="244"/>
      <c r="C29" s="247"/>
      <c r="D29" s="250"/>
      <c r="E29" s="249" t="s">
        <v>101</v>
      </c>
      <c r="F29" s="255" t="s">
        <v>707</v>
      </c>
      <c r="G29" s="359" t="s">
        <v>968</v>
      </c>
      <c r="H29" s="255" t="s">
        <v>943</v>
      </c>
      <c r="I29" s="42" t="s">
        <v>12</v>
      </c>
      <c r="J29" s="43"/>
    </row>
    <row r="30" spans="1:10" x14ac:dyDescent="0.2">
      <c r="A30" s="241"/>
      <c r="B30" s="244"/>
      <c r="C30" s="247"/>
      <c r="D30" s="250"/>
      <c r="E30" s="250"/>
      <c r="F30" s="256"/>
      <c r="G30" s="360"/>
      <c r="H30" s="256"/>
      <c r="I30" s="42" t="s">
        <v>13</v>
      </c>
      <c r="J30" s="43"/>
    </row>
    <row r="31" spans="1:10" x14ac:dyDescent="0.2">
      <c r="A31" s="241"/>
      <c r="B31" s="244"/>
      <c r="C31" s="247"/>
      <c r="D31" s="250"/>
      <c r="E31" s="250"/>
      <c r="F31" s="256"/>
      <c r="G31" s="360"/>
      <c r="H31" s="256"/>
      <c r="I31" s="42" t="s">
        <v>14</v>
      </c>
      <c r="J31" s="43"/>
    </row>
    <row r="32" spans="1:10" x14ac:dyDescent="0.2">
      <c r="A32" s="242"/>
      <c r="B32" s="245"/>
      <c r="C32" s="248"/>
      <c r="D32" s="251"/>
      <c r="E32" s="251"/>
      <c r="F32" s="257"/>
      <c r="G32" s="361"/>
      <c r="H32" s="257"/>
      <c r="I32" s="42" t="s">
        <v>15</v>
      </c>
      <c r="J32" s="43"/>
    </row>
    <row r="33" spans="1:10" ht="36" x14ac:dyDescent="0.2">
      <c r="A33" s="81" t="s">
        <v>491</v>
      </c>
      <c r="B33" s="79" t="s">
        <v>492</v>
      </c>
      <c r="C33" s="78"/>
      <c r="D33" s="78"/>
      <c r="E33" s="80"/>
      <c r="F33" s="80"/>
      <c r="G33" s="90"/>
      <c r="H33" s="90"/>
      <c r="I33" s="78"/>
      <c r="J33" s="38">
        <f t="shared" ref="J33" si="0">SUM(J34:J40)</f>
        <v>70</v>
      </c>
    </row>
    <row r="34" spans="1:10" ht="24" x14ac:dyDescent="0.2">
      <c r="A34" s="240"/>
      <c r="B34" s="243"/>
      <c r="C34" s="246" t="s">
        <v>514</v>
      </c>
      <c r="D34" s="249" t="s">
        <v>798</v>
      </c>
      <c r="E34" s="249" t="s">
        <v>493</v>
      </c>
      <c r="F34" s="255" t="s">
        <v>16</v>
      </c>
      <c r="G34" s="255">
        <v>1</v>
      </c>
      <c r="H34" s="255" t="s">
        <v>944</v>
      </c>
      <c r="I34" s="42" t="s">
        <v>8</v>
      </c>
      <c r="J34" s="75"/>
    </row>
    <row r="35" spans="1:10" ht="24" x14ac:dyDescent="0.2">
      <c r="A35" s="241"/>
      <c r="B35" s="244"/>
      <c r="C35" s="247"/>
      <c r="D35" s="250"/>
      <c r="E35" s="250"/>
      <c r="F35" s="256"/>
      <c r="G35" s="256"/>
      <c r="H35" s="256"/>
      <c r="I35" s="42" t="s">
        <v>10</v>
      </c>
      <c r="J35" s="75">
        <v>12.5</v>
      </c>
    </row>
    <row r="36" spans="1:10" x14ac:dyDescent="0.2">
      <c r="A36" s="241"/>
      <c r="B36" s="244"/>
      <c r="C36" s="247"/>
      <c r="D36" s="250"/>
      <c r="E36" s="250"/>
      <c r="F36" s="256"/>
      <c r="G36" s="256"/>
      <c r="H36" s="256"/>
      <c r="I36" s="42" t="s">
        <v>11</v>
      </c>
      <c r="J36" s="75"/>
    </row>
    <row r="37" spans="1:10" ht="24" x14ac:dyDescent="0.2">
      <c r="A37" s="241"/>
      <c r="B37" s="244"/>
      <c r="C37" s="247"/>
      <c r="D37" s="250"/>
      <c r="E37" s="250"/>
      <c r="F37" s="256"/>
      <c r="G37" s="256"/>
      <c r="H37" s="256"/>
      <c r="I37" s="42" t="s">
        <v>12</v>
      </c>
      <c r="J37" s="75">
        <v>57.5</v>
      </c>
    </row>
    <row r="38" spans="1:10" x14ac:dyDescent="0.2">
      <c r="A38" s="241"/>
      <c r="B38" s="244"/>
      <c r="C38" s="247"/>
      <c r="D38" s="250"/>
      <c r="E38" s="250"/>
      <c r="F38" s="256"/>
      <c r="G38" s="256"/>
      <c r="H38" s="256"/>
      <c r="I38" s="42" t="s">
        <v>13</v>
      </c>
      <c r="J38" s="75"/>
    </row>
    <row r="39" spans="1:10" x14ac:dyDescent="0.2">
      <c r="A39" s="241"/>
      <c r="B39" s="244"/>
      <c r="C39" s="247"/>
      <c r="D39" s="250"/>
      <c r="E39" s="250"/>
      <c r="F39" s="256"/>
      <c r="G39" s="256"/>
      <c r="H39" s="256"/>
      <c r="I39" s="42" t="s">
        <v>14</v>
      </c>
      <c r="J39" s="75"/>
    </row>
    <row r="40" spans="1:10" x14ac:dyDescent="0.2">
      <c r="A40" s="242"/>
      <c r="B40" s="245"/>
      <c r="C40" s="248"/>
      <c r="D40" s="251"/>
      <c r="E40" s="251"/>
      <c r="F40" s="257"/>
      <c r="G40" s="257"/>
      <c r="H40" s="257"/>
      <c r="I40" s="42" t="s">
        <v>15</v>
      </c>
      <c r="J40" s="75"/>
    </row>
    <row r="41" spans="1:10" ht="24" x14ac:dyDescent="0.2">
      <c r="A41" s="81" t="s">
        <v>849</v>
      </c>
      <c r="B41" s="79" t="s">
        <v>850</v>
      </c>
      <c r="C41" s="78"/>
      <c r="D41" s="78"/>
      <c r="E41" s="80"/>
      <c r="F41" s="80"/>
      <c r="G41" s="90"/>
      <c r="H41" s="90"/>
      <c r="I41" s="78"/>
      <c r="J41" s="38">
        <f t="shared" ref="J41" si="1">SUM(J42:J48)</f>
        <v>74</v>
      </c>
    </row>
    <row r="42" spans="1:10" ht="24" x14ac:dyDescent="0.2">
      <c r="A42" s="240"/>
      <c r="B42" s="243"/>
      <c r="C42" s="246" t="s">
        <v>514</v>
      </c>
      <c r="D42" s="249" t="s">
        <v>860</v>
      </c>
      <c r="E42" s="249" t="s">
        <v>493</v>
      </c>
      <c r="F42" s="255" t="s">
        <v>16</v>
      </c>
      <c r="G42" s="255">
        <v>1</v>
      </c>
      <c r="H42" s="255" t="s">
        <v>945</v>
      </c>
      <c r="I42" s="42" t="s">
        <v>8</v>
      </c>
      <c r="J42" s="75"/>
    </row>
    <row r="43" spans="1:10" ht="24" x14ac:dyDescent="0.2">
      <c r="A43" s="241"/>
      <c r="B43" s="244"/>
      <c r="C43" s="247"/>
      <c r="D43" s="250"/>
      <c r="E43" s="250"/>
      <c r="F43" s="256"/>
      <c r="G43" s="256"/>
      <c r="H43" s="256"/>
      <c r="I43" s="42" t="s">
        <v>10</v>
      </c>
      <c r="J43" s="75">
        <v>20.7</v>
      </c>
    </row>
    <row r="44" spans="1:10" x14ac:dyDescent="0.2">
      <c r="A44" s="241"/>
      <c r="B44" s="244"/>
      <c r="C44" s="247"/>
      <c r="D44" s="250"/>
      <c r="E44" s="251"/>
      <c r="F44" s="257"/>
      <c r="G44" s="257"/>
      <c r="H44" s="257"/>
      <c r="I44" s="42" t="s">
        <v>11</v>
      </c>
      <c r="J44" s="75"/>
    </row>
    <row r="45" spans="1:10" ht="24" x14ac:dyDescent="0.2">
      <c r="A45" s="241"/>
      <c r="B45" s="244"/>
      <c r="C45" s="247"/>
      <c r="D45" s="250"/>
      <c r="E45" s="250" t="s">
        <v>859</v>
      </c>
      <c r="F45" s="256" t="s">
        <v>16</v>
      </c>
      <c r="G45" s="256">
        <v>1</v>
      </c>
      <c r="H45" s="256" t="s">
        <v>944</v>
      </c>
      <c r="I45" s="42" t="s">
        <v>12</v>
      </c>
      <c r="J45" s="75">
        <v>53.3</v>
      </c>
    </row>
    <row r="46" spans="1:10" x14ac:dyDescent="0.2">
      <c r="A46" s="241"/>
      <c r="B46" s="244"/>
      <c r="C46" s="247"/>
      <c r="D46" s="250"/>
      <c r="E46" s="250"/>
      <c r="F46" s="256"/>
      <c r="G46" s="256"/>
      <c r="H46" s="256"/>
      <c r="I46" s="42" t="s">
        <v>13</v>
      </c>
      <c r="J46" s="75"/>
    </row>
    <row r="47" spans="1:10" x14ac:dyDescent="0.2">
      <c r="A47" s="241"/>
      <c r="B47" s="244"/>
      <c r="C47" s="247"/>
      <c r="D47" s="250"/>
      <c r="E47" s="250"/>
      <c r="F47" s="256"/>
      <c r="G47" s="256"/>
      <c r="H47" s="256"/>
      <c r="I47" s="42" t="s">
        <v>14</v>
      </c>
      <c r="J47" s="75"/>
    </row>
    <row r="48" spans="1:10" x14ac:dyDescent="0.2">
      <c r="A48" s="242"/>
      <c r="B48" s="245"/>
      <c r="C48" s="248"/>
      <c r="D48" s="251"/>
      <c r="E48" s="251"/>
      <c r="F48" s="257"/>
      <c r="G48" s="257"/>
      <c r="H48" s="257"/>
      <c r="I48" s="42" t="s">
        <v>15</v>
      </c>
      <c r="J48" s="75"/>
    </row>
    <row r="49" spans="1:10" ht="48" x14ac:dyDescent="0.2">
      <c r="A49" s="81" t="s">
        <v>851</v>
      </c>
      <c r="B49" s="79" t="s">
        <v>852</v>
      </c>
      <c r="C49" s="78"/>
      <c r="D49" s="78"/>
      <c r="E49" s="80"/>
      <c r="F49" s="80"/>
      <c r="G49" s="90"/>
      <c r="H49" s="90"/>
      <c r="I49" s="78"/>
      <c r="J49" s="38">
        <f t="shared" ref="J49" si="2">SUM(J50:J56)</f>
        <v>0</v>
      </c>
    </row>
    <row r="50" spans="1:10" ht="24" x14ac:dyDescent="0.2">
      <c r="A50" s="240"/>
      <c r="B50" s="243"/>
      <c r="C50" s="246" t="s">
        <v>514</v>
      </c>
      <c r="D50" s="249" t="s">
        <v>861</v>
      </c>
      <c r="E50" s="249" t="s">
        <v>862</v>
      </c>
      <c r="F50" s="255" t="s">
        <v>16</v>
      </c>
      <c r="G50" s="255">
        <v>5</v>
      </c>
      <c r="H50" s="255" t="s">
        <v>943</v>
      </c>
      <c r="I50" s="42" t="s">
        <v>8</v>
      </c>
      <c r="J50" s="75"/>
    </row>
    <row r="51" spans="1:10" ht="24" x14ac:dyDescent="0.2">
      <c r="A51" s="241"/>
      <c r="B51" s="244"/>
      <c r="C51" s="247"/>
      <c r="D51" s="250"/>
      <c r="E51" s="250"/>
      <c r="F51" s="256"/>
      <c r="G51" s="256"/>
      <c r="H51" s="256"/>
      <c r="I51" s="42" t="s">
        <v>10</v>
      </c>
      <c r="J51" s="75"/>
    </row>
    <row r="52" spans="1:10" x14ac:dyDescent="0.2">
      <c r="A52" s="241"/>
      <c r="B52" s="244"/>
      <c r="C52" s="247"/>
      <c r="D52" s="250"/>
      <c r="E52" s="251"/>
      <c r="F52" s="257"/>
      <c r="G52" s="257"/>
      <c r="H52" s="257"/>
      <c r="I52" s="42" t="s">
        <v>11</v>
      </c>
      <c r="J52" s="75"/>
    </row>
    <row r="53" spans="1:10" ht="24" x14ac:dyDescent="0.2">
      <c r="A53" s="241"/>
      <c r="B53" s="244"/>
      <c r="C53" s="247"/>
      <c r="D53" s="250"/>
      <c r="E53" s="250" t="s">
        <v>863</v>
      </c>
      <c r="F53" s="256" t="s">
        <v>16</v>
      </c>
      <c r="G53" s="256">
        <v>5</v>
      </c>
      <c r="H53" s="256" t="s">
        <v>943</v>
      </c>
      <c r="I53" s="42" t="s">
        <v>12</v>
      </c>
      <c r="J53" s="75"/>
    </row>
    <row r="54" spans="1:10" x14ac:dyDescent="0.2">
      <c r="A54" s="241"/>
      <c r="B54" s="244"/>
      <c r="C54" s="247"/>
      <c r="D54" s="250"/>
      <c r="E54" s="250"/>
      <c r="F54" s="256"/>
      <c r="G54" s="256"/>
      <c r="H54" s="256"/>
      <c r="I54" s="42" t="s">
        <v>13</v>
      </c>
      <c r="J54" s="75"/>
    </row>
    <row r="55" spans="1:10" x14ac:dyDescent="0.2">
      <c r="A55" s="241"/>
      <c r="B55" s="244"/>
      <c r="C55" s="247"/>
      <c r="D55" s="250"/>
      <c r="E55" s="250"/>
      <c r="F55" s="256"/>
      <c r="G55" s="256"/>
      <c r="H55" s="256"/>
      <c r="I55" s="42" t="s">
        <v>14</v>
      </c>
      <c r="J55" s="75"/>
    </row>
    <row r="56" spans="1:10" x14ac:dyDescent="0.2">
      <c r="A56" s="242"/>
      <c r="B56" s="245"/>
      <c r="C56" s="248"/>
      <c r="D56" s="251"/>
      <c r="E56" s="251"/>
      <c r="F56" s="257"/>
      <c r="G56" s="257"/>
      <c r="H56" s="257"/>
      <c r="I56" s="42" t="s">
        <v>15</v>
      </c>
      <c r="J56" s="75"/>
    </row>
    <row r="57" spans="1:10" ht="48" x14ac:dyDescent="0.2">
      <c r="A57" s="81" t="s">
        <v>853</v>
      </c>
      <c r="B57" s="79" t="s">
        <v>854</v>
      </c>
      <c r="C57" s="78"/>
      <c r="D57" s="78"/>
      <c r="E57" s="80"/>
      <c r="F57" s="80"/>
      <c r="G57" s="90"/>
      <c r="H57" s="90"/>
      <c r="I57" s="78"/>
      <c r="J57" s="38">
        <f t="shared" ref="J57" si="3">SUM(J58:J64)</f>
        <v>0</v>
      </c>
    </row>
    <row r="58" spans="1:10" ht="24" x14ac:dyDescent="0.2">
      <c r="A58" s="240"/>
      <c r="B58" s="243"/>
      <c r="C58" s="246" t="s">
        <v>529</v>
      </c>
      <c r="D58" s="249" t="s">
        <v>865</v>
      </c>
      <c r="E58" s="249" t="s">
        <v>864</v>
      </c>
      <c r="F58" s="255" t="s">
        <v>183</v>
      </c>
      <c r="G58" s="255">
        <v>3</v>
      </c>
      <c r="H58" s="255" t="s">
        <v>943</v>
      </c>
      <c r="I58" s="42" t="s">
        <v>8</v>
      </c>
      <c r="J58" s="75"/>
    </row>
    <row r="59" spans="1:10" ht="24" x14ac:dyDescent="0.2">
      <c r="A59" s="241"/>
      <c r="B59" s="244"/>
      <c r="C59" s="247"/>
      <c r="D59" s="250"/>
      <c r="E59" s="250"/>
      <c r="F59" s="256"/>
      <c r="G59" s="256"/>
      <c r="H59" s="256"/>
      <c r="I59" s="42" t="s">
        <v>10</v>
      </c>
      <c r="J59" s="75"/>
    </row>
    <row r="60" spans="1:10" x14ac:dyDescent="0.2">
      <c r="A60" s="241"/>
      <c r="B60" s="244"/>
      <c r="C60" s="247"/>
      <c r="D60" s="250"/>
      <c r="E60" s="250"/>
      <c r="F60" s="256"/>
      <c r="G60" s="256"/>
      <c r="H60" s="256"/>
      <c r="I60" s="42" t="s">
        <v>11</v>
      </c>
      <c r="J60" s="75"/>
    </row>
    <row r="61" spans="1:10" ht="24" x14ac:dyDescent="0.2">
      <c r="A61" s="241"/>
      <c r="B61" s="244"/>
      <c r="C61" s="247"/>
      <c r="D61" s="250"/>
      <c r="E61" s="250"/>
      <c r="F61" s="256"/>
      <c r="G61" s="256"/>
      <c r="H61" s="256"/>
      <c r="I61" s="42" t="s">
        <v>12</v>
      </c>
      <c r="J61" s="75"/>
    </row>
    <row r="62" spans="1:10" x14ac:dyDescent="0.2">
      <c r="A62" s="241"/>
      <c r="B62" s="244"/>
      <c r="C62" s="247"/>
      <c r="D62" s="250"/>
      <c r="E62" s="250"/>
      <c r="F62" s="256"/>
      <c r="G62" s="256"/>
      <c r="H62" s="256"/>
      <c r="I62" s="42" t="s">
        <v>13</v>
      </c>
      <c r="J62" s="75"/>
    </row>
    <row r="63" spans="1:10" x14ac:dyDescent="0.2">
      <c r="A63" s="241"/>
      <c r="B63" s="244"/>
      <c r="C63" s="247"/>
      <c r="D63" s="250"/>
      <c r="E63" s="250"/>
      <c r="F63" s="256"/>
      <c r="G63" s="256"/>
      <c r="H63" s="256"/>
      <c r="I63" s="42" t="s">
        <v>14</v>
      </c>
      <c r="J63" s="75"/>
    </row>
    <row r="64" spans="1:10" x14ac:dyDescent="0.2">
      <c r="A64" s="242"/>
      <c r="B64" s="245"/>
      <c r="C64" s="248"/>
      <c r="D64" s="251"/>
      <c r="E64" s="251"/>
      <c r="F64" s="257"/>
      <c r="G64" s="257"/>
      <c r="H64" s="257"/>
      <c r="I64" s="42" t="s">
        <v>15</v>
      </c>
      <c r="J64" s="75"/>
    </row>
    <row r="65" spans="1:10" ht="36" x14ac:dyDescent="0.2">
      <c r="A65" s="81" t="s">
        <v>855</v>
      </c>
      <c r="B65" s="79" t="s">
        <v>856</v>
      </c>
      <c r="C65" s="78"/>
      <c r="D65" s="78"/>
      <c r="E65" s="80"/>
      <c r="F65" s="80"/>
      <c r="G65" s="90"/>
      <c r="H65" s="90"/>
      <c r="I65" s="78"/>
      <c r="J65" s="38">
        <f t="shared" ref="J65" si="4">SUM(J66:J72)</f>
        <v>0</v>
      </c>
    </row>
    <row r="66" spans="1:10" ht="24" x14ac:dyDescent="0.2">
      <c r="A66" s="240"/>
      <c r="B66" s="243"/>
      <c r="C66" s="246" t="s">
        <v>529</v>
      </c>
      <c r="D66" s="249" t="s">
        <v>867</v>
      </c>
      <c r="E66" s="249" t="s">
        <v>866</v>
      </c>
      <c r="F66" s="255" t="s">
        <v>16</v>
      </c>
      <c r="G66" s="255">
        <v>7</v>
      </c>
      <c r="H66" s="255" t="s">
        <v>943</v>
      </c>
      <c r="I66" s="42" t="s">
        <v>8</v>
      </c>
      <c r="J66" s="75"/>
    </row>
    <row r="67" spans="1:10" ht="24" x14ac:dyDescent="0.2">
      <c r="A67" s="241"/>
      <c r="B67" s="244"/>
      <c r="C67" s="247"/>
      <c r="D67" s="250"/>
      <c r="E67" s="250"/>
      <c r="F67" s="256"/>
      <c r="G67" s="256"/>
      <c r="H67" s="256"/>
      <c r="I67" s="42" t="s">
        <v>10</v>
      </c>
      <c r="J67" s="75"/>
    </row>
    <row r="68" spans="1:10" x14ac:dyDescent="0.2">
      <c r="A68" s="241"/>
      <c r="B68" s="244"/>
      <c r="C68" s="247"/>
      <c r="D68" s="250"/>
      <c r="E68" s="250"/>
      <c r="F68" s="256"/>
      <c r="G68" s="256"/>
      <c r="H68" s="256"/>
      <c r="I68" s="42" t="s">
        <v>11</v>
      </c>
      <c r="J68" s="75"/>
    </row>
    <row r="69" spans="1:10" ht="24" x14ac:dyDescent="0.2">
      <c r="A69" s="241"/>
      <c r="B69" s="244"/>
      <c r="C69" s="247"/>
      <c r="D69" s="250"/>
      <c r="E69" s="250"/>
      <c r="F69" s="256"/>
      <c r="G69" s="256"/>
      <c r="H69" s="256"/>
      <c r="I69" s="42" t="s">
        <v>12</v>
      </c>
      <c r="J69" s="75"/>
    </row>
    <row r="70" spans="1:10" x14ac:dyDescent="0.2">
      <c r="A70" s="241"/>
      <c r="B70" s="244"/>
      <c r="C70" s="247"/>
      <c r="D70" s="250"/>
      <c r="E70" s="250"/>
      <c r="F70" s="256"/>
      <c r="G70" s="256"/>
      <c r="H70" s="256"/>
      <c r="I70" s="42" t="s">
        <v>13</v>
      </c>
      <c r="J70" s="75"/>
    </row>
    <row r="71" spans="1:10" x14ac:dyDescent="0.2">
      <c r="A71" s="241"/>
      <c r="B71" s="244"/>
      <c r="C71" s="247"/>
      <c r="D71" s="250"/>
      <c r="E71" s="250"/>
      <c r="F71" s="256"/>
      <c r="G71" s="256"/>
      <c r="H71" s="256"/>
      <c r="I71" s="42" t="s">
        <v>14</v>
      </c>
      <c r="J71" s="75"/>
    </row>
    <row r="72" spans="1:10" x14ac:dyDescent="0.2">
      <c r="A72" s="242"/>
      <c r="B72" s="245"/>
      <c r="C72" s="248"/>
      <c r="D72" s="251"/>
      <c r="E72" s="251"/>
      <c r="F72" s="257"/>
      <c r="G72" s="257"/>
      <c r="H72" s="257"/>
      <c r="I72" s="42" t="s">
        <v>15</v>
      </c>
      <c r="J72" s="75"/>
    </row>
    <row r="73" spans="1:10" ht="24" x14ac:dyDescent="0.2">
      <c r="A73" s="81" t="s">
        <v>857</v>
      </c>
      <c r="B73" s="79" t="s">
        <v>858</v>
      </c>
      <c r="C73" s="78"/>
      <c r="D73" s="78"/>
      <c r="E73" s="80"/>
      <c r="F73" s="80"/>
      <c r="G73" s="90"/>
      <c r="H73" s="90"/>
      <c r="I73" s="78"/>
      <c r="J73" s="38">
        <f t="shared" ref="J73" si="5">SUM(J74:J80)</f>
        <v>0</v>
      </c>
    </row>
    <row r="74" spans="1:10" ht="24" x14ac:dyDescent="0.2">
      <c r="A74" s="240"/>
      <c r="B74" s="243"/>
      <c r="C74" s="246" t="s">
        <v>529</v>
      </c>
      <c r="D74" s="249" t="s">
        <v>868</v>
      </c>
      <c r="E74" s="249" t="s">
        <v>869</v>
      </c>
      <c r="F74" s="255" t="s">
        <v>16</v>
      </c>
      <c r="G74" s="255">
        <v>83</v>
      </c>
      <c r="H74" s="255" t="s">
        <v>943</v>
      </c>
      <c r="I74" s="42" t="s">
        <v>8</v>
      </c>
      <c r="J74" s="75"/>
    </row>
    <row r="75" spans="1:10" ht="24" x14ac:dyDescent="0.2">
      <c r="A75" s="241"/>
      <c r="B75" s="244"/>
      <c r="C75" s="247"/>
      <c r="D75" s="250"/>
      <c r="E75" s="250"/>
      <c r="F75" s="256"/>
      <c r="G75" s="256"/>
      <c r="H75" s="256"/>
      <c r="I75" s="42" t="s">
        <v>10</v>
      </c>
      <c r="J75" s="75"/>
    </row>
    <row r="76" spans="1:10" x14ac:dyDescent="0.2">
      <c r="A76" s="241"/>
      <c r="B76" s="244"/>
      <c r="C76" s="247"/>
      <c r="D76" s="250"/>
      <c r="E76" s="250"/>
      <c r="F76" s="256"/>
      <c r="G76" s="256"/>
      <c r="H76" s="256"/>
      <c r="I76" s="42" t="s">
        <v>11</v>
      </c>
      <c r="J76" s="75"/>
    </row>
    <row r="77" spans="1:10" ht="24" x14ac:dyDescent="0.2">
      <c r="A77" s="241"/>
      <c r="B77" s="244"/>
      <c r="C77" s="247"/>
      <c r="D77" s="250"/>
      <c r="E77" s="250"/>
      <c r="F77" s="256"/>
      <c r="G77" s="256"/>
      <c r="H77" s="256"/>
      <c r="I77" s="42" t="s">
        <v>12</v>
      </c>
      <c r="J77" s="75"/>
    </row>
    <row r="78" spans="1:10" x14ac:dyDescent="0.2">
      <c r="A78" s="241"/>
      <c r="B78" s="244"/>
      <c r="C78" s="247"/>
      <c r="D78" s="250"/>
      <c r="E78" s="250"/>
      <c r="F78" s="256"/>
      <c r="G78" s="256"/>
      <c r="H78" s="256"/>
      <c r="I78" s="42" t="s">
        <v>13</v>
      </c>
      <c r="J78" s="75"/>
    </row>
    <row r="79" spans="1:10" x14ac:dyDescent="0.2">
      <c r="A79" s="241"/>
      <c r="B79" s="244"/>
      <c r="C79" s="247"/>
      <c r="D79" s="250"/>
      <c r="E79" s="250"/>
      <c r="F79" s="256"/>
      <c r="G79" s="256"/>
      <c r="H79" s="256"/>
      <c r="I79" s="42" t="s">
        <v>14</v>
      </c>
      <c r="J79" s="75"/>
    </row>
    <row r="80" spans="1:10" x14ac:dyDescent="0.2">
      <c r="A80" s="242"/>
      <c r="B80" s="245"/>
      <c r="C80" s="248"/>
      <c r="D80" s="251"/>
      <c r="E80" s="251"/>
      <c r="F80" s="257"/>
      <c r="G80" s="257"/>
      <c r="H80" s="257"/>
      <c r="I80" s="42" t="s">
        <v>15</v>
      </c>
      <c r="J80" s="75"/>
    </row>
    <row r="81" spans="1:10" ht="15" customHeight="1" x14ac:dyDescent="0.2">
      <c r="A81" s="35" t="s">
        <v>102</v>
      </c>
      <c r="B81" s="282" t="s">
        <v>103</v>
      </c>
      <c r="C81" s="283"/>
      <c r="D81" s="283"/>
      <c r="E81" s="283"/>
      <c r="F81" s="283"/>
      <c r="G81" s="283"/>
      <c r="H81" s="283"/>
      <c r="I81" s="283"/>
      <c r="J81" s="362"/>
    </row>
    <row r="82" spans="1:10" ht="24" customHeight="1" x14ac:dyDescent="0.2">
      <c r="A82" s="107" t="s">
        <v>369</v>
      </c>
      <c r="B82" s="36" t="s">
        <v>104</v>
      </c>
      <c r="C82" s="37"/>
      <c r="D82" s="37"/>
      <c r="E82" s="57"/>
      <c r="F82" s="59"/>
      <c r="G82" s="99"/>
      <c r="H82" s="99"/>
      <c r="I82" s="47"/>
      <c r="J82" s="38">
        <f>SUM(J83:J89)</f>
        <v>427.9</v>
      </c>
    </row>
    <row r="83" spans="1:10" ht="24" x14ac:dyDescent="0.2">
      <c r="A83" s="240"/>
      <c r="B83" s="243"/>
      <c r="C83" s="246" t="s">
        <v>529</v>
      </c>
      <c r="D83" s="249" t="s">
        <v>104</v>
      </c>
      <c r="E83" s="311" t="s">
        <v>105</v>
      </c>
      <c r="F83" s="332" t="s">
        <v>16</v>
      </c>
      <c r="G83" s="364" t="s">
        <v>49</v>
      </c>
      <c r="H83" s="364" t="s">
        <v>943</v>
      </c>
      <c r="I83" s="42" t="s">
        <v>8</v>
      </c>
      <c r="J83" s="43">
        <v>226.6</v>
      </c>
    </row>
    <row r="84" spans="1:10" ht="24" x14ac:dyDescent="0.2">
      <c r="A84" s="241"/>
      <c r="B84" s="244"/>
      <c r="C84" s="247"/>
      <c r="D84" s="250"/>
      <c r="E84" s="363"/>
      <c r="F84" s="333"/>
      <c r="G84" s="365"/>
      <c r="H84" s="365"/>
      <c r="I84" s="42" t="s">
        <v>10</v>
      </c>
      <c r="J84" s="43">
        <v>201.3</v>
      </c>
    </row>
    <row r="85" spans="1:10" x14ac:dyDescent="0.2">
      <c r="A85" s="241"/>
      <c r="B85" s="244"/>
      <c r="C85" s="247"/>
      <c r="D85" s="250"/>
      <c r="E85" s="312"/>
      <c r="F85" s="334"/>
      <c r="G85" s="366"/>
      <c r="H85" s="366"/>
      <c r="I85" s="42" t="s">
        <v>11</v>
      </c>
      <c r="J85" s="43"/>
    </row>
    <row r="86" spans="1:10" ht="24" x14ac:dyDescent="0.2">
      <c r="A86" s="241"/>
      <c r="B86" s="244"/>
      <c r="C86" s="247"/>
      <c r="D86" s="250"/>
      <c r="E86" s="252" t="s">
        <v>106</v>
      </c>
      <c r="F86" s="332" t="s">
        <v>41</v>
      </c>
      <c r="G86" s="364" t="s">
        <v>870</v>
      </c>
      <c r="H86" s="364" t="s">
        <v>943</v>
      </c>
      <c r="I86" s="42" t="s">
        <v>12</v>
      </c>
      <c r="J86" s="43"/>
    </row>
    <row r="87" spans="1:10" x14ac:dyDescent="0.2">
      <c r="A87" s="241"/>
      <c r="B87" s="244"/>
      <c r="C87" s="247"/>
      <c r="D87" s="250"/>
      <c r="E87" s="253"/>
      <c r="F87" s="333"/>
      <c r="G87" s="365"/>
      <c r="H87" s="365"/>
      <c r="I87" s="42" t="s">
        <v>13</v>
      </c>
      <c r="J87" s="43"/>
    </row>
    <row r="88" spans="1:10" x14ac:dyDescent="0.2">
      <c r="A88" s="241"/>
      <c r="B88" s="244"/>
      <c r="C88" s="247"/>
      <c r="D88" s="250"/>
      <c r="E88" s="253"/>
      <c r="F88" s="333"/>
      <c r="G88" s="365"/>
      <c r="H88" s="365"/>
      <c r="I88" s="42" t="s">
        <v>14</v>
      </c>
      <c r="J88" s="43"/>
    </row>
    <row r="89" spans="1:10" x14ac:dyDescent="0.2">
      <c r="A89" s="242"/>
      <c r="B89" s="245"/>
      <c r="C89" s="248"/>
      <c r="D89" s="251"/>
      <c r="E89" s="254"/>
      <c r="F89" s="334"/>
      <c r="G89" s="366"/>
      <c r="H89" s="366"/>
      <c r="I89" s="42" t="s">
        <v>15</v>
      </c>
      <c r="J89" s="43"/>
    </row>
    <row r="90" spans="1:10" ht="26.25" customHeight="1" x14ac:dyDescent="0.2">
      <c r="A90" s="46" t="s">
        <v>370</v>
      </c>
      <c r="B90" s="45" t="s">
        <v>114</v>
      </c>
      <c r="C90" s="37"/>
      <c r="D90" s="37"/>
      <c r="E90" s="40"/>
      <c r="F90" s="41"/>
      <c r="G90" s="69"/>
      <c r="H90" s="69"/>
      <c r="I90" s="37"/>
      <c r="J90" s="38">
        <f>SUM(J91:J97)</f>
        <v>13.9</v>
      </c>
    </row>
    <row r="91" spans="1:10" ht="24" x14ac:dyDescent="0.2">
      <c r="A91" s="240"/>
      <c r="B91" s="243"/>
      <c r="C91" s="246" t="s">
        <v>529</v>
      </c>
      <c r="D91" s="249" t="s">
        <v>547</v>
      </c>
      <c r="E91" s="252" t="s">
        <v>450</v>
      </c>
      <c r="F91" s="371" t="s">
        <v>41</v>
      </c>
      <c r="G91" s="324" t="s">
        <v>871</v>
      </c>
      <c r="H91" s="255" t="s">
        <v>943</v>
      </c>
      <c r="I91" s="42" t="s">
        <v>8</v>
      </c>
      <c r="J91" s="43"/>
    </row>
    <row r="92" spans="1:10" ht="20.25" customHeight="1" x14ac:dyDescent="0.2">
      <c r="A92" s="241"/>
      <c r="B92" s="244"/>
      <c r="C92" s="247"/>
      <c r="D92" s="250"/>
      <c r="E92" s="253"/>
      <c r="F92" s="372"/>
      <c r="G92" s="354"/>
      <c r="H92" s="256"/>
      <c r="I92" s="42" t="s">
        <v>10</v>
      </c>
      <c r="J92" s="43">
        <v>13.9</v>
      </c>
    </row>
    <row r="93" spans="1:10" x14ac:dyDescent="0.2">
      <c r="A93" s="241"/>
      <c r="B93" s="244"/>
      <c r="C93" s="247"/>
      <c r="D93" s="250"/>
      <c r="E93" s="253"/>
      <c r="F93" s="372"/>
      <c r="G93" s="354"/>
      <c r="H93" s="256"/>
      <c r="I93" s="42" t="s">
        <v>11</v>
      </c>
      <c r="J93" s="43"/>
    </row>
    <row r="94" spans="1:10" ht="24" x14ac:dyDescent="0.2">
      <c r="A94" s="241"/>
      <c r="B94" s="244"/>
      <c r="C94" s="247"/>
      <c r="D94" s="250"/>
      <c r="E94" s="253"/>
      <c r="F94" s="372"/>
      <c r="G94" s="354"/>
      <c r="H94" s="256"/>
      <c r="I94" s="42" t="s">
        <v>12</v>
      </c>
      <c r="J94" s="43"/>
    </row>
    <row r="95" spans="1:10" x14ac:dyDescent="0.2">
      <c r="A95" s="241"/>
      <c r="B95" s="244"/>
      <c r="C95" s="247"/>
      <c r="D95" s="250"/>
      <c r="E95" s="253"/>
      <c r="F95" s="372"/>
      <c r="G95" s="354"/>
      <c r="H95" s="256"/>
      <c r="I95" s="42" t="s">
        <v>13</v>
      </c>
      <c r="J95" s="43"/>
    </row>
    <row r="96" spans="1:10" x14ac:dyDescent="0.2">
      <c r="A96" s="241"/>
      <c r="B96" s="244"/>
      <c r="C96" s="247"/>
      <c r="D96" s="250"/>
      <c r="E96" s="253"/>
      <c r="F96" s="372"/>
      <c r="G96" s="354"/>
      <c r="H96" s="256"/>
      <c r="I96" s="42" t="s">
        <v>14</v>
      </c>
      <c r="J96" s="43"/>
    </row>
    <row r="97" spans="1:10" x14ac:dyDescent="0.2">
      <c r="A97" s="242"/>
      <c r="B97" s="245"/>
      <c r="C97" s="248"/>
      <c r="D97" s="251"/>
      <c r="E97" s="254"/>
      <c r="F97" s="373"/>
      <c r="G97" s="355"/>
      <c r="H97" s="257"/>
      <c r="I97" s="42" t="s">
        <v>15</v>
      </c>
      <c r="J97" s="43"/>
    </row>
    <row r="98" spans="1:10" ht="48" customHeight="1" x14ac:dyDescent="0.2">
      <c r="A98" s="107" t="s">
        <v>428</v>
      </c>
      <c r="B98" s="36" t="s">
        <v>872</v>
      </c>
      <c r="C98" s="37"/>
      <c r="D98" s="37"/>
      <c r="E98" s="40"/>
      <c r="F98" s="41"/>
      <c r="G98" s="69"/>
      <c r="H98" s="69"/>
      <c r="I98" s="37"/>
      <c r="J98" s="38">
        <f>SUM(J99:J105)</f>
        <v>836.5</v>
      </c>
    </row>
    <row r="99" spans="1:10" ht="24" customHeight="1" x14ac:dyDescent="0.2">
      <c r="A99" s="240"/>
      <c r="B99" s="243"/>
      <c r="C99" s="246" t="s">
        <v>529</v>
      </c>
      <c r="D99" s="342" t="s">
        <v>549</v>
      </c>
      <c r="E99" s="211" t="s">
        <v>99</v>
      </c>
      <c r="F99" s="183" t="s">
        <v>41</v>
      </c>
      <c r="G99" s="230" t="s">
        <v>266</v>
      </c>
      <c r="H99" s="44" t="s">
        <v>943</v>
      </c>
      <c r="I99" s="42" t="s">
        <v>8</v>
      </c>
      <c r="J99" s="239">
        <v>329.5</v>
      </c>
    </row>
    <row r="100" spans="1:10" ht="23.25" customHeight="1" x14ac:dyDescent="0.2">
      <c r="A100" s="241"/>
      <c r="B100" s="244"/>
      <c r="C100" s="247"/>
      <c r="D100" s="335"/>
      <c r="E100" s="211" t="s">
        <v>441</v>
      </c>
      <c r="F100" s="183" t="s">
        <v>41</v>
      </c>
      <c r="G100" s="230" t="s">
        <v>969</v>
      </c>
      <c r="H100" s="44" t="s">
        <v>943</v>
      </c>
      <c r="I100" s="42" t="s">
        <v>10</v>
      </c>
      <c r="J100" s="239">
        <v>503</v>
      </c>
    </row>
    <row r="101" spans="1:10" x14ac:dyDescent="0.2">
      <c r="A101" s="241"/>
      <c r="B101" s="244"/>
      <c r="C101" s="247"/>
      <c r="D101" s="335"/>
      <c r="E101" s="131" t="s">
        <v>555</v>
      </c>
      <c r="F101" s="44" t="s">
        <v>16</v>
      </c>
      <c r="G101" s="183">
        <v>250</v>
      </c>
      <c r="H101" s="44" t="s">
        <v>943</v>
      </c>
      <c r="I101" s="42" t="s">
        <v>11</v>
      </c>
      <c r="J101" s="239"/>
    </row>
    <row r="102" spans="1:10" ht="21.75" customHeight="1" x14ac:dyDescent="0.2">
      <c r="A102" s="241"/>
      <c r="B102" s="244"/>
      <c r="C102" s="247"/>
      <c r="D102" s="335"/>
      <c r="E102" s="131" t="s">
        <v>554</v>
      </c>
      <c r="F102" s="44" t="s">
        <v>16</v>
      </c>
      <c r="G102" s="183">
        <v>400</v>
      </c>
      <c r="H102" s="44" t="s">
        <v>943</v>
      </c>
      <c r="I102" s="42" t="s">
        <v>12</v>
      </c>
      <c r="J102" s="239"/>
    </row>
    <row r="103" spans="1:10" ht="24" x14ac:dyDescent="0.2">
      <c r="A103" s="241"/>
      <c r="B103" s="244"/>
      <c r="C103" s="247"/>
      <c r="D103" s="335"/>
      <c r="E103" s="131" t="s">
        <v>548</v>
      </c>
      <c r="F103" s="44" t="s">
        <v>16</v>
      </c>
      <c r="G103" s="183">
        <v>370</v>
      </c>
      <c r="H103" s="44" t="s">
        <v>943</v>
      </c>
      <c r="I103" s="42" t="s">
        <v>13</v>
      </c>
      <c r="J103" s="239"/>
    </row>
    <row r="104" spans="1:10" ht="17.25" customHeight="1" x14ac:dyDescent="0.2">
      <c r="A104" s="241"/>
      <c r="B104" s="244"/>
      <c r="C104" s="247"/>
      <c r="D104" s="335"/>
      <c r="E104" s="181" t="s">
        <v>970</v>
      </c>
      <c r="F104" s="100" t="s">
        <v>16</v>
      </c>
      <c r="G104" s="183">
        <v>400</v>
      </c>
      <c r="H104" s="44" t="s">
        <v>943</v>
      </c>
      <c r="I104" s="42" t="s">
        <v>14</v>
      </c>
      <c r="J104" s="239"/>
    </row>
    <row r="105" spans="1:10" ht="24" x14ac:dyDescent="0.2">
      <c r="A105" s="242"/>
      <c r="B105" s="245"/>
      <c r="C105" s="248"/>
      <c r="D105" s="336"/>
      <c r="E105" s="133" t="s">
        <v>553</v>
      </c>
      <c r="F105" s="222" t="s">
        <v>16</v>
      </c>
      <c r="G105" s="183">
        <v>8</v>
      </c>
      <c r="H105" s="44" t="s">
        <v>943</v>
      </c>
      <c r="I105" s="42" t="s">
        <v>15</v>
      </c>
      <c r="J105" s="239">
        <v>4</v>
      </c>
    </row>
    <row r="106" spans="1:10" ht="24" x14ac:dyDescent="0.2">
      <c r="A106" s="46" t="s">
        <v>429</v>
      </c>
      <c r="B106" s="45" t="s">
        <v>307</v>
      </c>
      <c r="C106" s="37"/>
      <c r="D106" s="37"/>
      <c r="E106" s="40"/>
      <c r="F106" s="41"/>
      <c r="G106" s="49"/>
      <c r="H106" s="69"/>
      <c r="I106" s="47"/>
      <c r="J106" s="38">
        <f>SUM(J107:J113)</f>
        <v>12</v>
      </c>
    </row>
    <row r="107" spans="1:10" ht="24" customHeight="1" x14ac:dyDescent="0.2">
      <c r="A107" s="240"/>
      <c r="B107" s="243"/>
      <c r="C107" s="246" t="s">
        <v>550</v>
      </c>
      <c r="D107" s="249" t="s">
        <v>784</v>
      </c>
      <c r="E107" s="263" t="s">
        <v>46</v>
      </c>
      <c r="F107" s="255" t="s">
        <v>16</v>
      </c>
      <c r="G107" s="255">
        <v>0</v>
      </c>
      <c r="H107" s="255" t="s">
        <v>66</v>
      </c>
      <c r="I107" s="42" t="s">
        <v>8</v>
      </c>
      <c r="J107" s="43">
        <v>12</v>
      </c>
    </row>
    <row r="108" spans="1:10" ht="24" customHeight="1" x14ac:dyDescent="0.2">
      <c r="A108" s="241"/>
      <c r="B108" s="244"/>
      <c r="C108" s="247"/>
      <c r="D108" s="250"/>
      <c r="E108" s="264"/>
      <c r="F108" s="256"/>
      <c r="G108" s="256"/>
      <c r="H108" s="256"/>
      <c r="I108" s="42" t="s">
        <v>10</v>
      </c>
      <c r="J108" s="43"/>
    </row>
    <row r="109" spans="1:10" x14ac:dyDescent="0.2">
      <c r="A109" s="241"/>
      <c r="B109" s="244"/>
      <c r="C109" s="247"/>
      <c r="D109" s="250"/>
      <c r="E109" s="264"/>
      <c r="F109" s="256"/>
      <c r="G109" s="256"/>
      <c r="H109" s="256"/>
      <c r="I109" s="42" t="s">
        <v>11</v>
      </c>
      <c r="J109" s="43"/>
    </row>
    <row r="110" spans="1:10" ht="24" x14ac:dyDescent="0.2">
      <c r="A110" s="241"/>
      <c r="B110" s="244"/>
      <c r="C110" s="247"/>
      <c r="D110" s="250"/>
      <c r="E110" s="264"/>
      <c r="F110" s="256"/>
      <c r="G110" s="256"/>
      <c r="H110" s="256"/>
      <c r="I110" s="42" t="s">
        <v>12</v>
      </c>
      <c r="J110" s="43"/>
    </row>
    <row r="111" spans="1:10" x14ac:dyDescent="0.2">
      <c r="A111" s="241"/>
      <c r="B111" s="244"/>
      <c r="C111" s="247"/>
      <c r="D111" s="250"/>
      <c r="E111" s="264"/>
      <c r="F111" s="256"/>
      <c r="G111" s="256"/>
      <c r="H111" s="256"/>
      <c r="I111" s="42" t="s">
        <v>13</v>
      </c>
      <c r="J111" s="43"/>
    </row>
    <row r="112" spans="1:10" x14ac:dyDescent="0.2">
      <c r="A112" s="241"/>
      <c r="B112" s="244"/>
      <c r="C112" s="247"/>
      <c r="D112" s="250"/>
      <c r="E112" s="264"/>
      <c r="F112" s="256"/>
      <c r="G112" s="256"/>
      <c r="H112" s="256"/>
      <c r="I112" s="42" t="s">
        <v>14</v>
      </c>
      <c r="J112" s="43"/>
    </row>
    <row r="113" spans="1:10" x14ac:dyDescent="0.2">
      <c r="A113" s="242"/>
      <c r="B113" s="245"/>
      <c r="C113" s="248"/>
      <c r="D113" s="251"/>
      <c r="E113" s="265"/>
      <c r="F113" s="257"/>
      <c r="G113" s="257"/>
      <c r="H113" s="257"/>
      <c r="I113" s="42" t="s">
        <v>15</v>
      </c>
      <c r="J113" s="43"/>
    </row>
    <row r="114" spans="1:10" ht="36" customHeight="1" x14ac:dyDescent="0.2">
      <c r="A114" s="64" t="s">
        <v>430</v>
      </c>
      <c r="B114" s="36" t="s">
        <v>328</v>
      </c>
      <c r="C114" s="37"/>
      <c r="D114" s="37"/>
      <c r="E114" s="57"/>
      <c r="F114" s="41"/>
      <c r="G114" s="69"/>
      <c r="H114" s="69"/>
      <c r="I114" s="37"/>
      <c r="J114" s="38">
        <f>SUM(J115:J121)</f>
        <v>50</v>
      </c>
    </row>
    <row r="115" spans="1:10" ht="23.25" customHeight="1" x14ac:dyDescent="0.2">
      <c r="A115" s="240"/>
      <c r="B115" s="243"/>
      <c r="C115" s="246" t="s">
        <v>529</v>
      </c>
      <c r="D115" s="249" t="s">
        <v>787</v>
      </c>
      <c r="E115" s="249" t="s">
        <v>551</v>
      </c>
      <c r="F115" s="255" t="s">
        <v>16</v>
      </c>
      <c r="G115" s="255">
        <v>1</v>
      </c>
      <c r="H115" s="255" t="s">
        <v>943</v>
      </c>
      <c r="I115" s="42" t="s">
        <v>8</v>
      </c>
      <c r="J115" s="43">
        <v>50</v>
      </c>
    </row>
    <row r="116" spans="1:10" ht="24" x14ac:dyDescent="0.2">
      <c r="A116" s="241"/>
      <c r="B116" s="244"/>
      <c r="C116" s="247"/>
      <c r="D116" s="250"/>
      <c r="E116" s="250"/>
      <c r="F116" s="256"/>
      <c r="G116" s="256"/>
      <c r="H116" s="256"/>
      <c r="I116" s="42" t="s">
        <v>10</v>
      </c>
      <c r="J116" s="43"/>
    </row>
    <row r="117" spans="1:10" x14ac:dyDescent="0.2">
      <c r="A117" s="241"/>
      <c r="B117" s="244"/>
      <c r="C117" s="247"/>
      <c r="D117" s="250"/>
      <c r="E117" s="251"/>
      <c r="F117" s="257"/>
      <c r="G117" s="257"/>
      <c r="H117" s="257"/>
      <c r="I117" s="42" t="s">
        <v>11</v>
      </c>
      <c r="J117" s="43"/>
    </row>
    <row r="118" spans="1:10" ht="21" customHeight="1" x14ac:dyDescent="0.2">
      <c r="A118" s="241"/>
      <c r="B118" s="244"/>
      <c r="C118" s="247"/>
      <c r="D118" s="250"/>
      <c r="E118" s="249" t="s">
        <v>552</v>
      </c>
      <c r="F118" s="255" t="s">
        <v>41</v>
      </c>
      <c r="G118" s="255">
        <v>20</v>
      </c>
      <c r="H118" s="255" t="s">
        <v>943</v>
      </c>
      <c r="I118" s="42" t="s">
        <v>12</v>
      </c>
      <c r="J118" s="43"/>
    </row>
    <row r="119" spans="1:10" x14ac:dyDescent="0.2">
      <c r="A119" s="241"/>
      <c r="B119" s="244"/>
      <c r="C119" s="247"/>
      <c r="D119" s="250"/>
      <c r="E119" s="250"/>
      <c r="F119" s="256"/>
      <c r="G119" s="256"/>
      <c r="H119" s="256"/>
      <c r="I119" s="42" t="s">
        <v>13</v>
      </c>
      <c r="J119" s="43"/>
    </row>
    <row r="120" spans="1:10" x14ac:dyDescent="0.2">
      <c r="A120" s="241"/>
      <c r="B120" s="244"/>
      <c r="C120" s="247"/>
      <c r="D120" s="250"/>
      <c r="E120" s="250"/>
      <c r="F120" s="256"/>
      <c r="G120" s="256"/>
      <c r="H120" s="256"/>
      <c r="I120" s="42" t="s">
        <v>14</v>
      </c>
      <c r="J120" s="43"/>
    </row>
    <row r="121" spans="1:10" x14ac:dyDescent="0.2">
      <c r="A121" s="242"/>
      <c r="B121" s="245"/>
      <c r="C121" s="248"/>
      <c r="D121" s="251"/>
      <c r="E121" s="251"/>
      <c r="F121" s="257"/>
      <c r="G121" s="257"/>
      <c r="H121" s="257"/>
      <c r="I121" s="42" t="s">
        <v>15</v>
      </c>
      <c r="J121" s="43"/>
    </row>
    <row r="122" spans="1:10" ht="24" customHeight="1" x14ac:dyDescent="0.2">
      <c r="A122" s="56" t="s">
        <v>431</v>
      </c>
      <c r="B122" s="36" t="s">
        <v>336</v>
      </c>
      <c r="C122" s="37"/>
      <c r="D122" s="37"/>
      <c r="E122" s="57"/>
      <c r="F122" s="41"/>
      <c r="G122" s="69"/>
      <c r="H122" s="69"/>
      <c r="I122" s="37"/>
      <c r="J122" s="38">
        <f>SUM(J123:J129)</f>
        <v>41.099999999999994</v>
      </c>
    </row>
    <row r="123" spans="1:10" ht="24" x14ac:dyDescent="0.2">
      <c r="A123" s="240"/>
      <c r="B123" s="243"/>
      <c r="C123" s="246" t="s">
        <v>529</v>
      </c>
      <c r="D123" s="249" t="s">
        <v>788</v>
      </c>
      <c r="E123" s="249" t="s">
        <v>311</v>
      </c>
      <c r="F123" s="255" t="s">
        <v>16</v>
      </c>
      <c r="G123" s="255">
        <v>1</v>
      </c>
      <c r="H123" s="255" t="s">
        <v>943</v>
      </c>
      <c r="I123" s="42" t="s">
        <v>8</v>
      </c>
      <c r="J123" s="43"/>
    </row>
    <row r="124" spans="1:10" ht="19.5" customHeight="1" x14ac:dyDescent="0.2">
      <c r="A124" s="241"/>
      <c r="B124" s="244"/>
      <c r="C124" s="247"/>
      <c r="D124" s="250"/>
      <c r="E124" s="250"/>
      <c r="F124" s="256"/>
      <c r="G124" s="256"/>
      <c r="H124" s="256"/>
      <c r="I124" s="42" t="s">
        <v>10</v>
      </c>
      <c r="J124" s="43">
        <v>6.3</v>
      </c>
    </row>
    <row r="125" spans="1:10" x14ac:dyDescent="0.2">
      <c r="A125" s="241"/>
      <c r="B125" s="244"/>
      <c r="C125" s="247"/>
      <c r="D125" s="250"/>
      <c r="E125" s="250"/>
      <c r="F125" s="256"/>
      <c r="G125" s="256"/>
      <c r="H125" s="256"/>
      <c r="I125" s="42" t="s">
        <v>11</v>
      </c>
      <c r="J125" s="43"/>
    </row>
    <row r="126" spans="1:10" ht="21.75" customHeight="1" x14ac:dyDescent="0.2">
      <c r="A126" s="241"/>
      <c r="B126" s="244"/>
      <c r="C126" s="247"/>
      <c r="D126" s="250"/>
      <c r="E126" s="250"/>
      <c r="F126" s="256"/>
      <c r="G126" s="256"/>
      <c r="H126" s="256"/>
      <c r="I126" s="42" t="s">
        <v>12</v>
      </c>
      <c r="J126" s="43">
        <v>34.799999999999997</v>
      </c>
    </row>
    <row r="127" spans="1:10" x14ac:dyDescent="0.2">
      <c r="A127" s="241"/>
      <c r="B127" s="244"/>
      <c r="C127" s="247"/>
      <c r="D127" s="250"/>
      <c r="E127" s="250"/>
      <c r="F127" s="256"/>
      <c r="G127" s="256"/>
      <c r="H127" s="256"/>
      <c r="I127" s="42" t="s">
        <v>13</v>
      </c>
      <c r="J127" s="43"/>
    </row>
    <row r="128" spans="1:10" x14ac:dyDescent="0.2">
      <c r="A128" s="241"/>
      <c r="B128" s="244"/>
      <c r="C128" s="247"/>
      <c r="D128" s="250"/>
      <c r="E128" s="250"/>
      <c r="F128" s="256"/>
      <c r="G128" s="256"/>
      <c r="H128" s="256"/>
      <c r="I128" s="42" t="s">
        <v>14</v>
      </c>
      <c r="J128" s="43"/>
    </row>
    <row r="129" spans="1:10" x14ac:dyDescent="0.2">
      <c r="A129" s="242"/>
      <c r="B129" s="245"/>
      <c r="C129" s="248"/>
      <c r="D129" s="251"/>
      <c r="E129" s="251"/>
      <c r="F129" s="257"/>
      <c r="G129" s="257"/>
      <c r="H129" s="257"/>
      <c r="I129" s="42" t="s">
        <v>15</v>
      </c>
      <c r="J129" s="43"/>
    </row>
    <row r="130" spans="1:10" ht="24" x14ac:dyDescent="0.2">
      <c r="A130" s="70" t="s">
        <v>496</v>
      </c>
      <c r="B130" s="77" t="s">
        <v>443</v>
      </c>
      <c r="C130" s="78"/>
      <c r="D130" s="78"/>
      <c r="E130" s="57"/>
      <c r="F130" s="59"/>
      <c r="G130" s="61"/>
      <c r="H130" s="61"/>
      <c r="I130" s="78"/>
      <c r="J130" s="86">
        <f t="shared" ref="J130" si="6">SUM(J131:J137)</f>
        <v>0</v>
      </c>
    </row>
    <row r="131" spans="1:10" ht="24" customHeight="1" x14ac:dyDescent="0.2">
      <c r="A131" s="240"/>
      <c r="B131" s="243"/>
      <c r="C131" s="246" t="s">
        <v>556</v>
      </c>
      <c r="D131" s="249" t="s">
        <v>785</v>
      </c>
      <c r="E131" s="249" t="s">
        <v>50</v>
      </c>
      <c r="F131" s="246" t="s">
        <v>16</v>
      </c>
      <c r="G131" s="301">
        <v>4</v>
      </c>
      <c r="H131" s="327" t="s">
        <v>943</v>
      </c>
      <c r="I131" s="42" t="s">
        <v>8</v>
      </c>
      <c r="J131" s="76" t="s">
        <v>9</v>
      </c>
    </row>
    <row r="132" spans="1:10" ht="24" x14ac:dyDescent="0.2">
      <c r="A132" s="241"/>
      <c r="B132" s="244"/>
      <c r="C132" s="247"/>
      <c r="D132" s="250"/>
      <c r="E132" s="250"/>
      <c r="F132" s="247"/>
      <c r="G132" s="301"/>
      <c r="H132" s="327"/>
      <c r="I132" s="42" t="s">
        <v>10</v>
      </c>
      <c r="J132" s="75" t="s">
        <v>9</v>
      </c>
    </row>
    <row r="133" spans="1:10" ht="17.25" customHeight="1" x14ac:dyDescent="0.2">
      <c r="A133" s="241"/>
      <c r="B133" s="244"/>
      <c r="C133" s="247"/>
      <c r="D133" s="251"/>
      <c r="E133" s="250"/>
      <c r="F133" s="248"/>
      <c r="G133" s="301"/>
      <c r="H133" s="327"/>
      <c r="I133" s="42" t="s">
        <v>11</v>
      </c>
      <c r="J133" s="75" t="s">
        <v>9</v>
      </c>
    </row>
    <row r="134" spans="1:10" ht="25.5" customHeight="1" x14ac:dyDescent="0.2">
      <c r="A134" s="241"/>
      <c r="B134" s="244"/>
      <c r="C134" s="247"/>
      <c r="D134" s="347" t="s">
        <v>691</v>
      </c>
      <c r="E134" s="347" t="s">
        <v>692</v>
      </c>
      <c r="F134" s="350" t="s">
        <v>16</v>
      </c>
      <c r="G134" s="353">
        <v>4</v>
      </c>
      <c r="H134" s="327" t="s">
        <v>943</v>
      </c>
      <c r="I134" s="42" t="s">
        <v>12</v>
      </c>
      <c r="J134" s="75" t="s">
        <v>9</v>
      </c>
    </row>
    <row r="135" spans="1:10" x14ac:dyDescent="0.2">
      <c r="A135" s="241"/>
      <c r="B135" s="244"/>
      <c r="C135" s="247"/>
      <c r="D135" s="348"/>
      <c r="E135" s="348"/>
      <c r="F135" s="351"/>
      <c r="G135" s="353"/>
      <c r="H135" s="327"/>
      <c r="I135" s="42" t="s">
        <v>13</v>
      </c>
      <c r="J135" s="75" t="s">
        <v>9</v>
      </c>
    </row>
    <row r="136" spans="1:10" x14ac:dyDescent="0.2">
      <c r="A136" s="241"/>
      <c r="B136" s="244"/>
      <c r="C136" s="247"/>
      <c r="D136" s="348"/>
      <c r="E136" s="348"/>
      <c r="F136" s="351"/>
      <c r="G136" s="353"/>
      <c r="H136" s="327"/>
      <c r="I136" s="42" t="s">
        <v>14</v>
      </c>
      <c r="J136" s="75" t="s">
        <v>9</v>
      </c>
    </row>
    <row r="137" spans="1:10" x14ac:dyDescent="0.2">
      <c r="A137" s="242"/>
      <c r="B137" s="245"/>
      <c r="C137" s="248"/>
      <c r="D137" s="349"/>
      <c r="E137" s="349"/>
      <c r="F137" s="352"/>
      <c r="G137" s="353"/>
      <c r="H137" s="327"/>
      <c r="I137" s="42" t="s">
        <v>15</v>
      </c>
      <c r="J137" s="75" t="s">
        <v>9</v>
      </c>
    </row>
    <row r="138" spans="1:10" ht="36" x14ac:dyDescent="0.2">
      <c r="A138" s="70" t="s">
        <v>873</v>
      </c>
      <c r="B138" s="77" t="s">
        <v>874</v>
      </c>
      <c r="C138" s="78"/>
      <c r="D138" s="78"/>
      <c r="E138" s="57"/>
      <c r="F138" s="59"/>
      <c r="G138" s="61"/>
      <c r="H138" s="61"/>
      <c r="I138" s="78"/>
      <c r="J138" s="86">
        <f t="shared" ref="J138" si="7">SUM(J139:J145)</f>
        <v>0</v>
      </c>
    </row>
    <row r="139" spans="1:10" ht="24" customHeight="1" x14ac:dyDescent="0.2">
      <c r="A139" s="240"/>
      <c r="B139" s="243"/>
      <c r="C139" s="246" t="s">
        <v>529</v>
      </c>
      <c r="D139" s="249" t="s">
        <v>878</v>
      </c>
      <c r="E139" s="249" t="s">
        <v>877</v>
      </c>
      <c r="F139" s="246" t="s">
        <v>16</v>
      </c>
      <c r="G139" s="246">
        <v>45</v>
      </c>
      <c r="H139" s="255" t="s">
        <v>943</v>
      </c>
      <c r="I139" s="42" t="s">
        <v>8</v>
      </c>
      <c r="J139" s="76"/>
    </row>
    <row r="140" spans="1:10" ht="24" x14ac:dyDescent="0.2">
      <c r="A140" s="241"/>
      <c r="B140" s="244"/>
      <c r="C140" s="247"/>
      <c r="D140" s="250"/>
      <c r="E140" s="250"/>
      <c r="F140" s="247"/>
      <c r="G140" s="247"/>
      <c r="H140" s="256"/>
      <c r="I140" s="42" t="s">
        <v>10</v>
      </c>
      <c r="J140" s="75"/>
    </row>
    <row r="141" spans="1:10" ht="17.25" customHeight="1" x14ac:dyDescent="0.2">
      <c r="A141" s="241"/>
      <c r="B141" s="244"/>
      <c r="C141" s="247"/>
      <c r="D141" s="250"/>
      <c r="E141" s="250"/>
      <c r="F141" s="247"/>
      <c r="G141" s="247"/>
      <c r="H141" s="256"/>
      <c r="I141" s="42" t="s">
        <v>11</v>
      </c>
      <c r="J141" s="75"/>
    </row>
    <row r="142" spans="1:10" ht="25.5" customHeight="1" x14ac:dyDescent="0.2">
      <c r="A142" s="241"/>
      <c r="B142" s="244"/>
      <c r="C142" s="247"/>
      <c r="D142" s="250"/>
      <c r="E142" s="250"/>
      <c r="F142" s="247"/>
      <c r="G142" s="247"/>
      <c r="H142" s="256"/>
      <c r="I142" s="42" t="s">
        <v>12</v>
      </c>
      <c r="J142" s="75"/>
    </row>
    <row r="143" spans="1:10" x14ac:dyDescent="0.2">
      <c r="A143" s="241"/>
      <c r="B143" s="244"/>
      <c r="C143" s="247"/>
      <c r="D143" s="250"/>
      <c r="E143" s="250"/>
      <c r="F143" s="247"/>
      <c r="G143" s="247"/>
      <c r="H143" s="256"/>
      <c r="I143" s="42" t="s">
        <v>13</v>
      </c>
      <c r="J143" s="75"/>
    </row>
    <row r="144" spans="1:10" x14ac:dyDescent="0.2">
      <c r="A144" s="241"/>
      <c r="B144" s="244"/>
      <c r="C144" s="247"/>
      <c r="D144" s="250"/>
      <c r="E144" s="250"/>
      <c r="F144" s="247"/>
      <c r="G144" s="247"/>
      <c r="H144" s="256"/>
      <c r="I144" s="42" t="s">
        <v>14</v>
      </c>
      <c r="J144" s="75"/>
    </row>
    <row r="145" spans="1:10" x14ac:dyDescent="0.2">
      <c r="A145" s="242"/>
      <c r="B145" s="245"/>
      <c r="C145" s="248"/>
      <c r="D145" s="251"/>
      <c r="E145" s="251"/>
      <c r="F145" s="248"/>
      <c r="G145" s="248"/>
      <c r="H145" s="257"/>
      <c r="I145" s="42" t="s">
        <v>15</v>
      </c>
      <c r="J145" s="75"/>
    </row>
    <row r="146" spans="1:10" ht="36" x14ac:dyDescent="0.2">
      <c r="A146" s="70" t="s">
        <v>875</v>
      </c>
      <c r="B146" s="77" t="s">
        <v>876</v>
      </c>
      <c r="C146" s="78"/>
      <c r="D146" s="78"/>
      <c r="E146" s="57"/>
      <c r="F146" s="59"/>
      <c r="G146" s="61"/>
      <c r="H146" s="61"/>
      <c r="I146" s="78"/>
      <c r="J146" s="86">
        <f t="shared" ref="J146" si="8">SUM(J147:J153)</f>
        <v>5.6</v>
      </c>
    </row>
    <row r="147" spans="1:10" ht="24" customHeight="1" x14ac:dyDescent="0.2">
      <c r="A147" s="240"/>
      <c r="B147" s="243"/>
      <c r="C147" s="246" t="s">
        <v>529</v>
      </c>
      <c r="D147" s="249" t="s">
        <v>879</v>
      </c>
      <c r="E147" s="249" t="s">
        <v>880</v>
      </c>
      <c r="F147" s="246" t="s">
        <v>16</v>
      </c>
      <c r="G147" s="246">
        <v>0</v>
      </c>
      <c r="H147" s="255" t="s">
        <v>66</v>
      </c>
      <c r="I147" s="42" t="s">
        <v>8</v>
      </c>
      <c r="J147" s="76">
        <v>5.6</v>
      </c>
    </row>
    <row r="148" spans="1:10" ht="24" x14ac:dyDescent="0.2">
      <c r="A148" s="241"/>
      <c r="B148" s="244"/>
      <c r="C148" s="247"/>
      <c r="D148" s="250"/>
      <c r="E148" s="250"/>
      <c r="F148" s="247"/>
      <c r="G148" s="247"/>
      <c r="H148" s="256"/>
      <c r="I148" s="42" t="s">
        <v>10</v>
      </c>
      <c r="J148" s="75"/>
    </row>
    <row r="149" spans="1:10" ht="17.25" customHeight="1" x14ac:dyDescent="0.2">
      <c r="A149" s="241"/>
      <c r="B149" s="244"/>
      <c r="C149" s="247"/>
      <c r="D149" s="250"/>
      <c r="E149" s="250"/>
      <c r="F149" s="247"/>
      <c r="G149" s="247"/>
      <c r="H149" s="256"/>
      <c r="I149" s="42" t="s">
        <v>11</v>
      </c>
      <c r="J149" s="75"/>
    </row>
    <row r="150" spans="1:10" ht="25.5" customHeight="1" x14ac:dyDescent="0.2">
      <c r="A150" s="241"/>
      <c r="B150" s="244"/>
      <c r="C150" s="247"/>
      <c r="D150" s="250"/>
      <c r="E150" s="250"/>
      <c r="F150" s="247"/>
      <c r="G150" s="247"/>
      <c r="H150" s="256"/>
      <c r="I150" s="42" t="s">
        <v>12</v>
      </c>
      <c r="J150" s="75"/>
    </row>
    <row r="151" spans="1:10" x14ac:dyDescent="0.2">
      <c r="A151" s="241"/>
      <c r="B151" s="244"/>
      <c r="C151" s="247"/>
      <c r="D151" s="250"/>
      <c r="E151" s="250"/>
      <c r="F151" s="247"/>
      <c r="G151" s="247"/>
      <c r="H151" s="256"/>
      <c r="I151" s="42" t="s">
        <v>13</v>
      </c>
      <c r="J151" s="75"/>
    </row>
    <row r="152" spans="1:10" x14ac:dyDescent="0.2">
      <c r="A152" s="241"/>
      <c r="B152" s="244"/>
      <c r="C152" s="247"/>
      <c r="D152" s="250"/>
      <c r="E152" s="250"/>
      <c r="F152" s="247"/>
      <c r="G152" s="247"/>
      <c r="H152" s="256"/>
      <c r="I152" s="42" t="s">
        <v>14</v>
      </c>
      <c r="J152" s="75"/>
    </row>
    <row r="153" spans="1:10" x14ac:dyDescent="0.2">
      <c r="A153" s="242"/>
      <c r="B153" s="245"/>
      <c r="C153" s="248"/>
      <c r="D153" s="251"/>
      <c r="E153" s="251"/>
      <c r="F153" s="248"/>
      <c r="G153" s="248"/>
      <c r="H153" s="257"/>
      <c r="I153" s="42" t="s">
        <v>15</v>
      </c>
      <c r="J153" s="75"/>
    </row>
    <row r="154" spans="1:10" ht="15.75" customHeight="1" x14ac:dyDescent="0.2">
      <c r="A154" s="35" t="s">
        <v>108</v>
      </c>
      <c r="B154" s="315" t="s">
        <v>109</v>
      </c>
      <c r="C154" s="316"/>
      <c r="D154" s="316"/>
      <c r="E154" s="316"/>
      <c r="F154" s="316"/>
      <c r="G154" s="316"/>
      <c r="H154" s="316"/>
      <c r="I154" s="316"/>
      <c r="J154" s="369"/>
    </row>
    <row r="155" spans="1:10" ht="24" x14ac:dyDescent="0.2">
      <c r="A155" s="39" t="s">
        <v>110</v>
      </c>
      <c r="B155" s="45" t="s">
        <v>111</v>
      </c>
      <c r="C155" s="37"/>
      <c r="D155" s="37"/>
      <c r="E155" s="40"/>
      <c r="F155" s="41"/>
      <c r="G155" s="69"/>
      <c r="H155" s="69"/>
      <c r="I155" s="37"/>
      <c r="J155" s="38">
        <f>SUM(J156:J162)</f>
        <v>15</v>
      </c>
    </row>
    <row r="156" spans="1:10" ht="24" x14ac:dyDescent="0.2">
      <c r="A156" s="240"/>
      <c r="B156" s="243"/>
      <c r="C156" s="246" t="s">
        <v>529</v>
      </c>
      <c r="D156" s="249" t="s">
        <v>557</v>
      </c>
      <c r="E156" s="263" t="s">
        <v>112</v>
      </c>
      <c r="F156" s="255" t="s">
        <v>16</v>
      </c>
      <c r="G156" s="255">
        <v>11</v>
      </c>
      <c r="H156" s="255" t="s">
        <v>943</v>
      </c>
      <c r="I156" s="42" t="s">
        <v>8</v>
      </c>
      <c r="J156" s="43">
        <v>15</v>
      </c>
    </row>
    <row r="157" spans="1:10" ht="20.25" customHeight="1" x14ac:dyDescent="0.2">
      <c r="A157" s="241"/>
      <c r="B157" s="244"/>
      <c r="C157" s="247"/>
      <c r="D157" s="250"/>
      <c r="E157" s="264"/>
      <c r="F157" s="256"/>
      <c r="G157" s="256"/>
      <c r="H157" s="256"/>
      <c r="I157" s="42" t="s">
        <v>10</v>
      </c>
      <c r="J157" s="43"/>
    </row>
    <row r="158" spans="1:10" x14ac:dyDescent="0.2">
      <c r="A158" s="241"/>
      <c r="B158" s="244"/>
      <c r="C158" s="247"/>
      <c r="D158" s="250"/>
      <c r="E158" s="264"/>
      <c r="F158" s="256"/>
      <c r="G158" s="256"/>
      <c r="H158" s="256"/>
      <c r="I158" s="42" t="s">
        <v>11</v>
      </c>
      <c r="J158" s="43"/>
    </row>
    <row r="159" spans="1:10" ht="23.25" customHeight="1" x14ac:dyDescent="0.2">
      <c r="A159" s="241"/>
      <c r="B159" s="244"/>
      <c r="C159" s="247"/>
      <c r="D159" s="250"/>
      <c r="E159" s="264"/>
      <c r="F159" s="256"/>
      <c r="G159" s="256"/>
      <c r="H159" s="256"/>
      <c r="I159" s="42" t="s">
        <v>12</v>
      </c>
      <c r="J159" s="43"/>
    </row>
    <row r="160" spans="1:10" x14ac:dyDescent="0.2">
      <c r="A160" s="241"/>
      <c r="B160" s="244"/>
      <c r="C160" s="247"/>
      <c r="D160" s="250"/>
      <c r="E160" s="264"/>
      <c r="F160" s="256"/>
      <c r="G160" s="256"/>
      <c r="H160" s="256"/>
      <c r="I160" s="42" t="s">
        <v>13</v>
      </c>
      <c r="J160" s="43"/>
    </row>
    <row r="161" spans="1:10" ht="12.75" customHeight="1" x14ac:dyDescent="0.2">
      <c r="A161" s="241"/>
      <c r="B161" s="244"/>
      <c r="C161" s="247"/>
      <c r="D161" s="250"/>
      <c r="E161" s="264"/>
      <c r="F161" s="256"/>
      <c r="G161" s="256"/>
      <c r="H161" s="256"/>
      <c r="I161" s="42" t="s">
        <v>14</v>
      </c>
      <c r="J161" s="43"/>
    </row>
    <row r="162" spans="1:10" x14ac:dyDescent="0.2">
      <c r="A162" s="242"/>
      <c r="B162" s="245"/>
      <c r="C162" s="248"/>
      <c r="D162" s="251"/>
      <c r="E162" s="265"/>
      <c r="F162" s="257"/>
      <c r="G162" s="257"/>
      <c r="H162" s="257"/>
      <c r="I162" s="42" t="s">
        <v>15</v>
      </c>
      <c r="J162" s="43"/>
    </row>
    <row r="163" spans="1:10" ht="24" customHeight="1" x14ac:dyDescent="0.2">
      <c r="A163" s="46" t="s">
        <v>394</v>
      </c>
      <c r="B163" s="45" t="s">
        <v>882</v>
      </c>
      <c r="C163" s="37"/>
      <c r="D163" s="37"/>
      <c r="E163" s="40"/>
      <c r="F163" s="41"/>
      <c r="G163" s="69"/>
      <c r="H163" s="69"/>
      <c r="I163" s="37"/>
      <c r="J163" s="38">
        <f>SUM(J164:J170)</f>
        <v>53.7</v>
      </c>
    </row>
    <row r="164" spans="1:10" ht="23.25" customHeight="1" x14ac:dyDescent="0.2">
      <c r="A164" s="240"/>
      <c r="B164" s="243"/>
      <c r="C164" s="246" t="s">
        <v>529</v>
      </c>
      <c r="D164" s="249" t="s">
        <v>558</v>
      </c>
      <c r="E164" s="326" t="s">
        <v>881</v>
      </c>
      <c r="F164" s="327" t="s">
        <v>16</v>
      </c>
      <c r="G164" s="327">
        <v>7</v>
      </c>
      <c r="H164" s="327" t="s">
        <v>943</v>
      </c>
      <c r="I164" s="42" t="s">
        <v>8</v>
      </c>
      <c r="J164" s="43">
        <v>21.5</v>
      </c>
    </row>
    <row r="165" spans="1:10" ht="24" customHeight="1" x14ac:dyDescent="0.2">
      <c r="A165" s="241"/>
      <c r="B165" s="244"/>
      <c r="C165" s="247"/>
      <c r="D165" s="250"/>
      <c r="E165" s="326"/>
      <c r="F165" s="327"/>
      <c r="G165" s="327"/>
      <c r="H165" s="327"/>
      <c r="I165" s="42" t="s">
        <v>10</v>
      </c>
      <c r="J165" s="43">
        <v>32.200000000000003</v>
      </c>
    </row>
    <row r="166" spans="1:10" x14ac:dyDescent="0.2">
      <c r="A166" s="241"/>
      <c r="B166" s="244"/>
      <c r="C166" s="247"/>
      <c r="D166" s="250"/>
      <c r="E166" s="346" t="s">
        <v>560</v>
      </c>
      <c r="F166" s="327" t="s">
        <v>16</v>
      </c>
      <c r="G166" s="327">
        <v>15</v>
      </c>
      <c r="H166" s="327" t="s">
        <v>943</v>
      </c>
      <c r="I166" s="42" t="s">
        <v>11</v>
      </c>
      <c r="J166" s="43"/>
    </row>
    <row r="167" spans="1:10" ht="24" x14ac:dyDescent="0.2">
      <c r="A167" s="241"/>
      <c r="B167" s="244"/>
      <c r="C167" s="247"/>
      <c r="D167" s="250"/>
      <c r="E167" s="346"/>
      <c r="F167" s="327"/>
      <c r="G167" s="327"/>
      <c r="H167" s="327"/>
      <c r="I167" s="42" t="s">
        <v>12</v>
      </c>
      <c r="J167" s="43"/>
    </row>
    <row r="168" spans="1:10" x14ac:dyDescent="0.2">
      <c r="A168" s="241"/>
      <c r="B168" s="244"/>
      <c r="C168" s="247"/>
      <c r="D168" s="250"/>
      <c r="E168" s="263" t="s">
        <v>561</v>
      </c>
      <c r="F168" s="255" t="s">
        <v>16</v>
      </c>
      <c r="G168" s="255">
        <v>15</v>
      </c>
      <c r="H168" s="255" t="s">
        <v>943</v>
      </c>
      <c r="I168" s="42" t="s">
        <v>13</v>
      </c>
      <c r="J168" s="43"/>
    </row>
    <row r="169" spans="1:10" x14ac:dyDescent="0.2">
      <c r="A169" s="241"/>
      <c r="B169" s="244"/>
      <c r="C169" s="247"/>
      <c r="D169" s="250"/>
      <c r="E169" s="264"/>
      <c r="F169" s="256"/>
      <c r="G169" s="256"/>
      <c r="H169" s="256"/>
      <c r="I169" s="42" t="s">
        <v>14</v>
      </c>
      <c r="J169" s="43"/>
    </row>
    <row r="170" spans="1:10" x14ac:dyDescent="0.2">
      <c r="A170" s="242"/>
      <c r="B170" s="245"/>
      <c r="C170" s="248"/>
      <c r="D170" s="251"/>
      <c r="E170" s="265"/>
      <c r="F170" s="257"/>
      <c r="G170" s="257"/>
      <c r="H170" s="257"/>
      <c r="I170" s="42" t="s">
        <v>15</v>
      </c>
      <c r="J170" s="43"/>
    </row>
    <row r="171" spans="1:10" ht="36" x14ac:dyDescent="0.2">
      <c r="A171" s="107" t="s">
        <v>113</v>
      </c>
      <c r="B171" s="36" t="s">
        <v>883</v>
      </c>
      <c r="C171" s="37"/>
      <c r="D171" s="37"/>
      <c r="E171" s="40"/>
      <c r="F171" s="41"/>
      <c r="G171" s="69"/>
      <c r="H171" s="69"/>
      <c r="I171" s="37"/>
      <c r="J171" s="38">
        <f>SUM(J172:J178)</f>
        <v>83</v>
      </c>
    </row>
    <row r="172" spans="1:10" ht="24.75" customHeight="1" x14ac:dyDescent="0.2">
      <c r="A172" s="240"/>
      <c r="B172" s="243"/>
      <c r="C172" s="246" t="s">
        <v>529</v>
      </c>
      <c r="D172" s="249" t="s">
        <v>562</v>
      </c>
      <c r="E172" s="252" t="s">
        <v>115</v>
      </c>
      <c r="F172" s="255" t="s">
        <v>41</v>
      </c>
      <c r="G172" s="255">
        <v>76</v>
      </c>
      <c r="H172" s="255" t="s">
        <v>943</v>
      </c>
      <c r="I172" s="42" t="s">
        <v>8</v>
      </c>
      <c r="J172" s="43">
        <v>49.8</v>
      </c>
    </row>
    <row r="173" spans="1:10" ht="24" customHeight="1" x14ac:dyDescent="0.2">
      <c r="A173" s="241"/>
      <c r="B173" s="244"/>
      <c r="C173" s="247"/>
      <c r="D173" s="250"/>
      <c r="E173" s="253"/>
      <c r="F173" s="256"/>
      <c r="G173" s="256"/>
      <c r="H173" s="256"/>
      <c r="I173" s="42" t="s">
        <v>10</v>
      </c>
      <c r="J173" s="43">
        <v>33.200000000000003</v>
      </c>
    </row>
    <row r="174" spans="1:10" ht="13.5" customHeight="1" x14ac:dyDescent="0.2">
      <c r="A174" s="241"/>
      <c r="B174" s="244"/>
      <c r="C174" s="247"/>
      <c r="D174" s="250"/>
      <c r="E174" s="254"/>
      <c r="F174" s="257"/>
      <c r="G174" s="257"/>
      <c r="H174" s="257"/>
      <c r="I174" s="42" t="s">
        <v>11</v>
      </c>
      <c r="J174" s="43"/>
    </row>
    <row r="175" spans="1:10" ht="24" x14ac:dyDescent="0.2">
      <c r="A175" s="241"/>
      <c r="B175" s="244"/>
      <c r="C175" s="247"/>
      <c r="D175" s="250"/>
      <c r="E175" s="263" t="s">
        <v>485</v>
      </c>
      <c r="F175" s="255" t="s">
        <v>41</v>
      </c>
      <c r="G175" s="255">
        <v>55</v>
      </c>
      <c r="H175" s="255" t="s">
        <v>943</v>
      </c>
      <c r="I175" s="42" t="s">
        <v>12</v>
      </c>
      <c r="J175" s="43"/>
    </row>
    <row r="176" spans="1:10" x14ac:dyDescent="0.2">
      <c r="A176" s="241"/>
      <c r="B176" s="244"/>
      <c r="C176" s="247"/>
      <c r="D176" s="250"/>
      <c r="E176" s="264"/>
      <c r="F176" s="256"/>
      <c r="G176" s="256"/>
      <c r="H176" s="256"/>
      <c r="I176" s="42" t="s">
        <v>13</v>
      </c>
      <c r="J176" s="43"/>
    </row>
    <row r="177" spans="1:10" x14ac:dyDescent="0.2">
      <c r="A177" s="241"/>
      <c r="B177" s="244"/>
      <c r="C177" s="247"/>
      <c r="D177" s="250"/>
      <c r="E177" s="264"/>
      <c r="F177" s="256"/>
      <c r="G177" s="256"/>
      <c r="H177" s="256"/>
      <c r="I177" s="42" t="s">
        <v>14</v>
      </c>
      <c r="J177" s="43"/>
    </row>
    <row r="178" spans="1:10" x14ac:dyDescent="0.2">
      <c r="A178" s="242"/>
      <c r="B178" s="245"/>
      <c r="C178" s="248"/>
      <c r="D178" s="251"/>
      <c r="E178" s="265"/>
      <c r="F178" s="257"/>
      <c r="G178" s="257"/>
      <c r="H178" s="257"/>
      <c r="I178" s="42" t="s">
        <v>15</v>
      </c>
      <c r="J178" s="43"/>
    </row>
    <row r="179" spans="1:10" ht="24" customHeight="1" x14ac:dyDescent="0.2">
      <c r="A179" s="46" t="s">
        <v>395</v>
      </c>
      <c r="B179" s="45" t="s">
        <v>213</v>
      </c>
      <c r="C179" s="37"/>
      <c r="D179" s="37"/>
      <c r="E179" s="40"/>
      <c r="F179" s="41"/>
      <c r="G179" s="69"/>
      <c r="H179" s="69"/>
      <c r="I179" s="37"/>
      <c r="J179" s="38">
        <f>SUM(J180:J186)</f>
        <v>33</v>
      </c>
    </row>
    <row r="180" spans="1:10" ht="22.5" customHeight="1" x14ac:dyDescent="0.2">
      <c r="A180" s="240"/>
      <c r="B180" s="243"/>
      <c r="C180" s="246" t="s">
        <v>564</v>
      </c>
      <c r="D180" s="249" t="s">
        <v>563</v>
      </c>
      <c r="E180" s="263" t="s">
        <v>214</v>
      </c>
      <c r="F180" s="255" t="s">
        <v>16</v>
      </c>
      <c r="G180" s="255">
        <v>3</v>
      </c>
      <c r="H180" s="255" t="s">
        <v>944</v>
      </c>
      <c r="I180" s="42" t="s">
        <v>8</v>
      </c>
      <c r="J180" s="43">
        <v>33</v>
      </c>
    </row>
    <row r="181" spans="1:10" ht="24" x14ac:dyDescent="0.2">
      <c r="A181" s="241"/>
      <c r="B181" s="244"/>
      <c r="C181" s="247"/>
      <c r="D181" s="250"/>
      <c r="E181" s="264"/>
      <c r="F181" s="256"/>
      <c r="G181" s="256"/>
      <c r="H181" s="256"/>
      <c r="I181" s="42" t="s">
        <v>10</v>
      </c>
      <c r="J181" s="43"/>
    </row>
    <row r="182" spans="1:10" x14ac:dyDescent="0.2">
      <c r="A182" s="241"/>
      <c r="B182" s="244"/>
      <c r="C182" s="247"/>
      <c r="D182" s="250"/>
      <c r="E182" s="264"/>
      <c r="F182" s="256"/>
      <c r="G182" s="256"/>
      <c r="H182" s="256"/>
      <c r="I182" s="42" t="s">
        <v>11</v>
      </c>
      <c r="J182" s="43"/>
    </row>
    <row r="183" spans="1:10" ht="24" x14ac:dyDescent="0.2">
      <c r="A183" s="241"/>
      <c r="B183" s="244"/>
      <c r="C183" s="247"/>
      <c r="D183" s="250"/>
      <c r="E183" s="264"/>
      <c r="F183" s="256"/>
      <c r="G183" s="256"/>
      <c r="H183" s="256"/>
      <c r="I183" s="42" t="s">
        <v>12</v>
      </c>
      <c r="J183" s="43"/>
    </row>
    <row r="184" spans="1:10" x14ac:dyDescent="0.2">
      <c r="A184" s="241"/>
      <c r="B184" s="244"/>
      <c r="C184" s="247"/>
      <c r="D184" s="250"/>
      <c r="E184" s="264"/>
      <c r="F184" s="256"/>
      <c r="G184" s="256"/>
      <c r="H184" s="256"/>
      <c r="I184" s="42" t="s">
        <v>13</v>
      </c>
      <c r="J184" s="43"/>
    </row>
    <row r="185" spans="1:10" x14ac:dyDescent="0.2">
      <c r="A185" s="241"/>
      <c r="B185" s="244"/>
      <c r="C185" s="247"/>
      <c r="D185" s="250"/>
      <c r="E185" s="264"/>
      <c r="F185" s="256"/>
      <c r="G185" s="256"/>
      <c r="H185" s="256"/>
      <c r="I185" s="42" t="s">
        <v>14</v>
      </c>
      <c r="J185" s="43"/>
    </row>
    <row r="186" spans="1:10" x14ac:dyDescent="0.2">
      <c r="A186" s="242"/>
      <c r="B186" s="245"/>
      <c r="C186" s="248"/>
      <c r="D186" s="251"/>
      <c r="E186" s="265"/>
      <c r="F186" s="257"/>
      <c r="G186" s="257"/>
      <c r="H186" s="257"/>
      <c r="I186" s="42" t="s">
        <v>15</v>
      </c>
      <c r="J186" s="43"/>
    </row>
    <row r="187" spans="1:10" ht="35.25" customHeight="1" x14ac:dyDescent="0.2">
      <c r="A187" s="46" t="s">
        <v>396</v>
      </c>
      <c r="B187" s="45" t="s">
        <v>47</v>
      </c>
      <c r="C187" s="37"/>
      <c r="D187" s="37"/>
      <c r="E187" s="40"/>
      <c r="F187" s="41"/>
      <c r="G187" s="69"/>
      <c r="H187" s="69"/>
      <c r="I187" s="47"/>
      <c r="J187" s="38">
        <f>SUM(J189:J194)</f>
        <v>85.1</v>
      </c>
    </row>
    <row r="188" spans="1:10" ht="24" x14ac:dyDescent="0.2">
      <c r="A188" s="240"/>
      <c r="B188" s="243"/>
      <c r="C188" s="246" t="s">
        <v>514</v>
      </c>
      <c r="D188" s="249" t="s">
        <v>565</v>
      </c>
      <c r="E188" s="249" t="s">
        <v>48</v>
      </c>
      <c r="F188" s="255" t="s">
        <v>16</v>
      </c>
      <c r="G188" s="255">
        <v>200</v>
      </c>
      <c r="H188" s="255" t="s">
        <v>943</v>
      </c>
      <c r="I188" s="42" t="s">
        <v>8</v>
      </c>
      <c r="J188" s="85"/>
    </row>
    <row r="189" spans="1:10" ht="24" x14ac:dyDescent="0.2">
      <c r="A189" s="241"/>
      <c r="B189" s="244"/>
      <c r="C189" s="247"/>
      <c r="D189" s="250"/>
      <c r="E189" s="250"/>
      <c r="F189" s="256"/>
      <c r="G189" s="256"/>
      <c r="H189" s="256"/>
      <c r="I189" s="42" t="s">
        <v>10</v>
      </c>
      <c r="J189" s="43"/>
    </row>
    <row r="190" spans="1:10" x14ac:dyDescent="0.2">
      <c r="A190" s="241"/>
      <c r="B190" s="244"/>
      <c r="C190" s="247"/>
      <c r="D190" s="250"/>
      <c r="E190" s="250"/>
      <c r="F190" s="256"/>
      <c r="G190" s="256"/>
      <c r="H190" s="256"/>
      <c r="I190" s="42" t="s">
        <v>11</v>
      </c>
      <c r="J190" s="43">
        <v>85.1</v>
      </c>
    </row>
    <row r="191" spans="1:10" ht="24" x14ac:dyDescent="0.2">
      <c r="A191" s="241"/>
      <c r="B191" s="244"/>
      <c r="C191" s="247"/>
      <c r="D191" s="250"/>
      <c r="E191" s="250"/>
      <c r="F191" s="256"/>
      <c r="G191" s="256"/>
      <c r="H191" s="256"/>
      <c r="I191" s="42" t="s">
        <v>12</v>
      </c>
      <c r="J191" s="43"/>
    </row>
    <row r="192" spans="1:10" x14ac:dyDescent="0.2">
      <c r="A192" s="241"/>
      <c r="B192" s="244"/>
      <c r="C192" s="247"/>
      <c r="D192" s="250"/>
      <c r="E192" s="250"/>
      <c r="F192" s="256"/>
      <c r="G192" s="256"/>
      <c r="H192" s="256"/>
      <c r="I192" s="42" t="s">
        <v>13</v>
      </c>
      <c r="J192" s="43"/>
    </row>
    <row r="193" spans="1:10" x14ac:dyDescent="0.2">
      <c r="A193" s="241"/>
      <c r="B193" s="244"/>
      <c r="C193" s="247"/>
      <c r="D193" s="250"/>
      <c r="E193" s="250"/>
      <c r="F193" s="256"/>
      <c r="G193" s="256"/>
      <c r="H193" s="256"/>
      <c r="I193" s="42" t="s">
        <v>14</v>
      </c>
      <c r="J193" s="43"/>
    </row>
    <row r="194" spans="1:10" x14ac:dyDescent="0.2">
      <c r="A194" s="242"/>
      <c r="B194" s="245"/>
      <c r="C194" s="248"/>
      <c r="D194" s="251"/>
      <c r="E194" s="251"/>
      <c r="F194" s="257"/>
      <c r="G194" s="257"/>
      <c r="H194" s="257"/>
      <c r="I194" s="42" t="s">
        <v>15</v>
      </c>
      <c r="J194" s="43"/>
    </row>
    <row r="195" spans="1:10" ht="24" x14ac:dyDescent="0.2">
      <c r="A195" s="55" t="s">
        <v>397</v>
      </c>
      <c r="B195" s="36" t="s">
        <v>435</v>
      </c>
      <c r="C195" s="37"/>
      <c r="D195" s="37"/>
      <c r="E195" s="57"/>
      <c r="F195" s="41"/>
      <c r="G195" s="49"/>
      <c r="H195" s="49"/>
      <c r="I195" s="37"/>
      <c r="J195" s="38">
        <f>SUM(J196:J202)</f>
        <v>0</v>
      </c>
    </row>
    <row r="196" spans="1:10" ht="25.5" customHeight="1" x14ac:dyDescent="0.2">
      <c r="A196" s="240"/>
      <c r="B196" s="243"/>
      <c r="C196" s="246" t="s">
        <v>514</v>
      </c>
      <c r="D196" s="249" t="s">
        <v>798</v>
      </c>
      <c r="E196" s="249" t="s">
        <v>116</v>
      </c>
      <c r="F196" s="246" t="s">
        <v>16</v>
      </c>
      <c r="G196" s="246">
        <v>2</v>
      </c>
      <c r="H196" s="246" t="s">
        <v>943</v>
      </c>
      <c r="I196" s="42" t="s">
        <v>8</v>
      </c>
      <c r="J196" s="43"/>
    </row>
    <row r="197" spans="1:10" ht="24" x14ac:dyDescent="0.2">
      <c r="A197" s="241"/>
      <c r="B197" s="244"/>
      <c r="C197" s="247"/>
      <c r="D197" s="250"/>
      <c r="E197" s="250"/>
      <c r="F197" s="247"/>
      <c r="G197" s="247"/>
      <c r="H197" s="247"/>
      <c r="I197" s="42" t="s">
        <v>10</v>
      </c>
      <c r="J197" s="43"/>
    </row>
    <row r="198" spans="1:10" x14ac:dyDescent="0.2">
      <c r="A198" s="241"/>
      <c r="B198" s="244"/>
      <c r="C198" s="247"/>
      <c r="D198" s="250"/>
      <c r="E198" s="251"/>
      <c r="F198" s="247"/>
      <c r="G198" s="247"/>
      <c r="H198" s="247"/>
      <c r="I198" s="42" t="s">
        <v>11</v>
      </c>
      <c r="J198" s="43"/>
    </row>
    <row r="199" spans="1:10" ht="24" x14ac:dyDescent="0.2">
      <c r="A199" s="241"/>
      <c r="B199" s="244"/>
      <c r="C199" s="247"/>
      <c r="D199" s="250"/>
      <c r="E199" s="249" t="s">
        <v>789</v>
      </c>
      <c r="F199" s="246" t="s">
        <v>16</v>
      </c>
      <c r="G199" s="246">
        <v>1</v>
      </c>
      <c r="H199" s="246" t="s">
        <v>943</v>
      </c>
      <c r="I199" s="42" t="s">
        <v>12</v>
      </c>
      <c r="J199" s="43"/>
    </row>
    <row r="200" spans="1:10" x14ac:dyDescent="0.2">
      <c r="A200" s="241"/>
      <c r="B200" s="244"/>
      <c r="C200" s="247"/>
      <c r="D200" s="250"/>
      <c r="E200" s="250"/>
      <c r="F200" s="247"/>
      <c r="G200" s="247"/>
      <c r="H200" s="247"/>
      <c r="I200" s="42" t="s">
        <v>13</v>
      </c>
      <c r="J200" s="43"/>
    </row>
    <row r="201" spans="1:10" x14ac:dyDescent="0.2">
      <c r="A201" s="241"/>
      <c r="B201" s="244"/>
      <c r="C201" s="247"/>
      <c r="D201" s="250"/>
      <c r="E201" s="250"/>
      <c r="F201" s="247"/>
      <c r="G201" s="247"/>
      <c r="H201" s="247"/>
      <c r="I201" s="42" t="s">
        <v>14</v>
      </c>
      <c r="J201" s="43"/>
    </row>
    <row r="202" spans="1:10" x14ac:dyDescent="0.2">
      <c r="A202" s="242"/>
      <c r="B202" s="245"/>
      <c r="C202" s="248"/>
      <c r="D202" s="251"/>
      <c r="E202" s="251"/>
      <c r="F202" s="248"/>
      <c r="G202" s="248"/>
      <c r="H202" s="248"/>
      <c r="I202" s="42" t="s">
        <v>15</v>
      </c>
      <c r="J202" s="43"/>
    </row>
    <row r="203" spans="1:10" ht="31.5" customHeight="1" x14ac:dyDescent="0.2">
      <c r="A203" s="55" t="s">
        <v>373</v>
      </c>
      <c r="B203" s="45" t="s">
        <v>329</v>
      </c>
      <c r="C203" s="37"/>
      <c r="D203" s="37"/>
      <c r="E203" s="40"/>
      <c r="F203" s="41"/>
      <c r="G203" s="69"/>
      <c r="H203" s="69"/>
      <c r="I203" s="37"/>
      <c r="J203" s="38">
        <f>SUM(J204:J210)</f>
        <v>0</v>
      </c>
    </row>
    <row r="204" spans="1:10" ht="24" x14ac:dyDescent="0.2">
      <c r="A204" s="240"/>
      <c r="B204" s="243"/>
      <c r="C204" s="246" t="s">
        <v>535</v>
      </c>
      <c r="D204" s="249" t="s">
        <v>776</v>
      </c>
      <c r="E204" s="249" t="s">
        <v>337</v>
      </c>
      <c r="F204" s="255" t="s">
        <v>183</v>
      </c>
      <c r="G204" s="255">
        <v>1</v>
      </c>
      <c r="H204" s="328" t="s">
        <v>947</v>
      </c>
      <c r="I204" s="42" t="s">
        <v>8</v>
      </c>
      <c r="J204" s="43" t="s">
        <v>9</v>
      </c>
    </row>
    <row r="205" spans="1:10" ht="24" x14ac:dyDescent="0.2">
      <c r="A205" s="241"/>
      <c r="B205" s="244"/>
      <c r="C205" s="247"/>
      <c r="D205" s="250"/>
      <c r="E205" s="250"/>
      <c r="F205" s="256"/>
      <c r="G205" s="256"/>
      <c r="H205" s="329"/>
      <c r="I205" s="42" t="s">
        <v>10</v>
      </c>
      <c r="J205" s="43" t="s">
        <v>9</v>
      </c>
    </row>
    <row r="206" spans="1:10" x14ac:dyDescent="0.2">
      <c r="A206" s="241"/>
      <c r="B206" s="244"/>
      <c r="C206" s="247"/>
      <c r="D206" s="250"/>
      <c r="E206" s="250"/>
      <c r="F206" s="256"/>
      <c r="G206" s="256"/>
      <c r="H206" s="329"/>
      <c r="I206" s="42" t="s">
        <v>11</v>
      </c>
      <c r="J206" s="43" t="s">
        <v>9</v>
      </c>
    </row>
    <row r="207" spans="1:10" ht="24" x14ac:dyDescent="0.2">
      <c r="A207" s="241"/>
      <c r="B207" s="244"/>
      <c r="C207" s="247"/>
      <c r="D207" s="250"/>
      <c r="E207" s="250"/>
      <c r="F207" s="256"/>
      <c r="G207" s="256"/>
      <c r="H207" s="329"/>
      <c r="I207" s="42" t="s">
        <v>12</v>
      </c>
      <c r="J207" s="43" t="s">
        <v>9</v>
      </c>
    </row>
    <row r="208" spans="1:10" x14ac:dyDescent="0.2">
      <c r="A208" s="241"/>
      <c r="B208" s="244"/>
      <c r="C208" s="247"/>
      <c r="D208" s="250"/>
      <c r="E208" s="250"/>
      <c r="F208" s="256"/>
      <c r="G208" s="256"/>
      <c r="H208" s="329"/>
      <c r="I208" s="42" t="s">
        <v>13</v>
      </c>
      <c r="J208" s="43" t="s">
        <v>9</v>
      </c>
    </row>
    <row r="209" spans="1:10" x14ac:dyDescent="0.2">
      <c r="A209" s="241"/>
      <c r="B209" s="244"/>
      <c r="C209" s="247"/>
      <c r="D209" s="250"/>
      <c r="E209" s="250"/>
      <c r="F209" s="256"/>
      <c r="G209" s="256"/>
      <c r="H209" s="329"/>
      <c r="I209" s="42" t="s">
        <v>14</v>
      </c>
      <c r="J209" s="43" t="s">
        <v>9</v>
      </c>
    </row>
    <row r="210" spans="1:10" x14ac:dyDescent="0.2">
      <c r="A210" s="242"/>
      <c r="B210" s="245"/>
      <c r="C210" s="248"/>
      <c r="D210" s="251"/>
      <c r="E210" s="251"/>
      <c r="F210" s="257"/>
      <c r="G210" s="257"/>
      <c r="H210" s="330"/>
      <c r="I210" s="42" t="s">
        <v>15</v>
      </c>
      <c r="J210" s="43" t="s">
        <v>9</v>
      </c>
    </row>
    <row r="211" spans="1:10" ht="24" customHeight="1" x14ac:dyDescent="0.2">
      <c r="A211" s="55" t="s">
        <v>432</v>
      </c>
      <c r="B211" s="45" t="s">
        <v>330</v>
      </c>
      <c r="C211" s="37"/>
      <c r="D211" s="37"/>
      <c r="E211" s="40"/>
      <c r="F211" s="41"/>
      <c r="G211" s="69"/>
      <c r="H211" s="69"/>
      <c r="I211" s="37"/>
      <c r="J211" s="38">
        <f>SUM(J212:J218)</f>
        <v>0</v>
      </c>
    </row>
    <row r="212" spans="1:10" ht="24" x14ac:dyDescent="0.2">
      <c r="A212" s="240"/>
      <c r="B212" s="243"/>
      <c r="C212" s="246" t="s">
        <v>506</v>
      </c>
      <c r="D212" s="299" t="s">
        <v>777</v>
      </c>
      <c r="E212" s="299" t="s">
        <v>117</v>
      </c>
      <c r="F212" s="297" t="s">
        <v>6</v>
      </c>
      <c r="G212" s="297">
        <v>100</v>
      </c>
      <c r="H212" s="297" t="s">
        <v>943</v>
      </c>
      <c r="I212" s="42" t="s">
        <v>8</v>
      </c>
      <c r="J212" s="43" t="s">
        <v>9</v>
      </c>
    </row>
    <row r="213" spans="1:10" ht="24" x14ac:dyDescent="0.2">
      <c r="A213" s="241"/>
      <c r="B213" s="244"/>
      <c r="C213" s="247"/>
      <c r="D213" s="343"/>
      <c r="E213" s="343"/>
      <c r="F213" s="303"/>
      <c r="G213" s="303"/>
      <c r="H213" s="303"/>
      <c r="I213" s="42" t="s">
        <v>10</v>
      </c>
      <c r="J213" s="43" t="s">
        <v>9</v>
      </c>
    </row>
    <row r="214" spans="1:10" x14ac:dyDescent="0.2">
      <c r="A214" s="241"/>
      <c r="B214" s="244"/>
      <c r="C214" s="247"/>
      <c r="D214" s="343"/>
      <c r="E214" s="313" t="s">
        <v>954</v>
      </c>
      <c r="F214" s="322" t="s">
        <v>16</v>
      </c>
      <c r="G214" s="322" t="s">
        <v>51</v>
      </c>
      <c r="H214" s="297" t="s">
        <v>943</v>
      </c>
      <c r="I214" s="42" t="s">
        <v>11</v>
      </c>
      <c r="J214" s="43" t="s">
        <v>9</v>
      </c>
    </row>
    <row r="215" spans="1:10" ht="24" x14ac:dyDescent="0.2">
      <c r="A215" s="241"/>
      <c r="B215" s="244"/>
      <c r="C215" s="247"/>
      <c r="D215" s="343"/>
      <c r="E215" s="314"/>
      <c r="F215" s="323"/>
      <c r="G215" s="323"/>
      <c r="H215" s="298"/>
      <c r="I215" s="42" t="s">
        <v>12</v>
      </c>
      <c r="J215" s="43" t="s">
        <v>9</v>
      </c>
    </row>
    <row r="216" spans="1:10" x14ac:dyDescent="0.2">
      <c r="A216" s="241"/>
      <c r="B216" s="244"/>
      <c r="C216" s="247"/>
      <c r="D216" s="343"/>
      <c r="E216" s="313" t="s">
        <v>778</v>
      </c>
      <c r="F216" s="322" t="s">
        <v>16</v>
      </c>
      <c r="G216" s="322" t="s">
        <v>51</v>
      </c>
      <c r="H216" s="297" t="s">
        <v>943</v>
      </c>
      <c r="I216" s="42" t="s">
        <v>13</v>
      </c>
      <c r="J216" s="43" t="s">
        <v>9</v>
      </c>
    </row>
    <row r="217" spans="1:10" x14ac:dyDescent="0.2">
      <c r="A217" s="241"/>
      <c r="B217" s="244"/>
      <c r="C217" s="247"/>
      <c r="D217" s="343"/>
      <c r="E217" s="345"/>
      <c r="F217" s="344"/>
      <c r="G217" s="344"/>
      <c r="H217" s="303"/>
      <c r="I217" s="42" t="s">
        <v>14</v>
      </c>
      <c r="J217" s="43" t="s">
        <v>9</v>
      </c>
    </row>
    <row r="218" spans="1:10" x14ac:dyDescent="0.2">
      <c r="A218" s="242"/>
      <c r="B218" s="245"/>
      <c r="C218" s="248"/>
      <c r="D218" s="300"/>
      <c r="E218" s="314"/>
      <c r="F218" s="323"/>
      <c r="G218" s="323"/>
      <c r="H218" s="298"/>
      <c r="I218" s="42" t="s">
        <v>15</v>
      </c>
      <c r="J218" s="43" t="s">
        <v>9</v>
      </c>
    </row>
    <row r="219" spans="1:10" ht="24" customHeight="1" x14ac:dyDescent="0.2">
      <c r="A219" s="46" t="s">
        <v>433</v>
      </c>
      <c r="B219" s="45" t="s">
        <v>118</v>
      </c>
      <c r="C219" s="37"/>
      <c r="D219" s="37"/>
      <c r="E219" s="40"/>
      <c r="F219" s="41"/>
      <c r="G219" s="69"/>
      <c r="H219" s="69"/>
      <c r="I219" s="37"/>
      <c r="J219" s="38">
        <f>SUM(J220:J226)</f>
        <v>8</v>
      </c>
    </row>
    <row r="220" spans="1:10" ht="24" customHeight="1" x14ac:dyDescent="0.2">
      <c r="A220" s="240"/>
      <c r="B220" s="243"/>
      <c r="C220" s="246" t="s">
        <v>531</v>
      </c>
      <c r="D220" s="249" t="s">
        <v>566</v>
      </c>
      <c r="E220" s="263" t="s">
        <v>119</v>
      </c>
      <c r="F220" s="255" t="s">
        <v>16</v>
      </c>
      <c r="G220" s="255">
        <v>1</v>
      </c>
      <c r="H220" s="255" t="s">
        <v>943</v>
      </c>
      <c r="I220" s="42" t="s">
        <v>8</v>
      </c>
      <c r="J220" s="43">
        <v>8</v>
      </c>
    </row>
    <row r="221" spans="1:10" ht="24" x14ac:dyDescent="0.2">
      <c r="A221" s="241"/>
      <c r="B221" s="244"/>
      <c r="C221" s="247"/>
      <c r="D221" s="250"/>
      <c r="E221" s="264"/>
      <c r="F221" s="256"/>
      <c r="G221" s="256"/>
      <c r="H221" s="256"/>
      <c r="I221" s="42" t="s">
        <v>10</v>
      </c>
      <c r="J221" s="43"/>
    </row>
    <row r="222" spans="1:10" x14ac:dyDescent="0.2">
      <c r="A222" s="241"/>
      <c r="B222" s="244"/>
      <c r="C222" s="247"/>
      <c r="D222" s="250"/>
      <c r="E222" s="264"/>
      <c r="F222" s="256"/>
      <c r="G222" s="256"/>
      <c r="H222" s="256"/>
      <c r="I222" s="42" t="s">
        <v>11</v>
      </c>
      <c r="J222" s="43"/>
    </row>
    <row r="223" spans="1:10" ht="24" x14ac:dyDescent="0.2">
      <c r="A223" s="241"/>
      <c r="B223" s="244"/>
      <c r="C223" s="247"/>
      <c r="D223" s="250"/>
      <c r="E223" s="264"/>
      <c r="F223" s="256"/>
      <c r="G223" s="256"/>
      <c r="H223" s="256"/>
      <c r="I223" s="42" t="s">
        <v>12</v>
      </c>
      <c r="J223" s="43"/>
    </row>
    <row r="224" spans="1:10" x14ac:dyDescent="0.2">
      <c r="A224" s="241"/>
      <c r="B224" s="244"/>
      <c r="C224" s="247"/>
      <c r="D224" s="250"/>
      <c r="E224" s="264"/>
      <c r="F224" s="256"/>
      <c r="G224" s="256"/>
      <c r="H224" s="256"/>
      <c r="I224" s="42" t="s">
        <v>13</v>
      </c>
      <c r="J224" s="43"/>
    </row>
    <row r="225" spans="1:10" x14ac:dyDescent="0.2">
      <c r="A225" s="241"/>
      <c r="B225" s="244"/>
      <c r="C225" s="247"/>
      <c r="D225" s="250"/>
      <c r="E225" s="264"/>
      <c r="F225" s="256"/>
      <c r="G225" s="256"/>
      <c r="H225" s="256"/>
      <c r="I225" s="42" t="s">
        <v>14</v>
      </c>
      <c r="J225" s="43"/>
    </row>
    <row r="226" spans="1:10" x14ac:dyDescent="0.2">
      <c r="A226" s="242"/>
      <c r="B226" s="245"/>
      <c r="C226" s="248"/>
      <c r="D226" s="251"/>
      <c r="E226" s="265"/>
      <c r="F226" s="257"/>
      <c r="G226" s="257"/>
      <c r="H226" s="257"/>
      <c r="I226" s="42" t="s">
        <v>15</v>
      </c>
      <c r="J226" s="43"/>
    </row>
    <row r="227" spans="1:10" ht="24" customHeight="1" x14ac:dyDescent="0.2">
      <c r="A227" s="107" t="s">
        <v>434</v>
      </c>
      <c r="B227" s="36" t="s">
        <v>331</v>
      </c>
      <c r="C227" s="37"/>
      <c r="D227" s="37"/>
      <c r="E227" s="66"/>
      <c r="F227" s="67"/>
      <c r="G227" s="91"/>
      <c r="H227" s="91"/>
      <c r="I227" s="37"/>
      <c r="J227" s="38">
        <f>SUM(J228:J234)</f>
        <v>0</v>
      </c>
    </row>
    <row r="228" spans="1:10" ht="24" x14ac:dyDescent="0.2">
      <c r="A228" s="240"/>
      <c r="B228" s="243"/>
      <c r="C228" s="246" t="s">
        <v>514</v>
      </c>
      <c r="D228" s="249" t="s">
        <v>790</v>
      </c>
      <c r="E228" s="263" t="s">
        <v>567</v>
      </c>
      <c r="F228" s="255" t="s">
        <v>16</v>
      </c>
      <c r="G228" s="255">
        <v>1</v>
      </c>
      <c r="H228" s="255" t="s">
        <v>944</v>
      </c>
      <c r="I228" s="42" t="s">
        <v>8</v>
      </c>
      <c r="J228" s="43" t="s">
        <v>9</v>
      </c>
    </row>
    <row r="229" spans="1:10" ht="24" x14ac:dyDescent="0.2">
      <c r="A229" s="241"/>
      <c r="B229" s="244"/>
      <c r="C229" s="247"/>
      <c r="D229" s="250"/>
      <c r="E229" s="264"/>
      <c r="F229" s="256"/>
      <c r="G229" s="256"/>
      <c r="H229" s="256"/>
      <c r="I229" s="42" t="s">
        <v>10</v>
      </c>
      <c r="J229" s="43" t="s">
        <v>9</v>
      </c>
    </row>
    <row r="230" spans="1:10" x14ac:dyDescent="0.2">
      <c r="A230" s="241"/>
      <c r="B230" s="244"/>
      <c r="C230" s="247"/>
      <c r="D230" s="250"/>
      <c r="E230" s="265"/>
      <c r="F230" s="257"/>
      <c r="G230" s="257"/>
      <c r="H230" s="257"/>
      <c r="I230" s="42" t="s">
        <v>11</v>
      </c>
      <c r="J230" s="43" t="s">
        <v>9</v>
      </c>
    </row>
    <row r="231" spans="1:10" ht="24" x14ac:dyDescent="0.2">
      <c r="A231" s="241"/>
      <c r="B231" s="244"/>
      <c r="C231" s="247"/>
      <c r="D231" s="250"/>
      <c r="E231" s="263" t="s">
        <v>402</v>
      </c>
      <c r="F231" s="255" t="s">
        <v>16</v>
      </c>
      <c r="G231" s="255">
        <v>2</v>
      </c>
      <c r="H231" s="255" t="s">
        <v>944</v>
      </c>
      <c r="I231" s="42" t="s">
        <v>12</v>
      </c>
      <c r="J231" s="43" t="s">
        <v>9</v>
      </c>
    </row>
    <row r="232" spans="1:10" x14ac:dyDescent="0.2">
      <c r="A232" s="241"/>
      <c r="B232" s="244"/>
      <c r="C232" s="247"/>
      <c r="D232" s="250"/>
      <c r="E232" s="264"/>
      <c r="F232" s="256"/>
      <c r="G232" s="256"/>
      <c r="H232" s="256"/>
      <c r="I232" s="42" t="s">
        <v>13</v>
      </c>
      <c r="J232" s="43" t="s">
        <v>9</v>
      </c>
    </row>
    <row r="233" spans="1:10" x14ac:dyDescent="0.2">
      <c r="A233" s="241"/>
      <c r="B233" s="244"/>
      <c r="C233" s="247"/>
      <c r="D233" s="250"/>
      <c r="E233" s="264"/>
      <c r="F233" s="256"/>
      <c r="G233" s="256"/>
      <c r="H233" s="256"/>
      <c r="I233" s="42" t="s">
        <v>14</v>
      </c>
      <c r="J233" s="43" t="s">
        <v>9</v>
      </c>
    </row>
    <row r="234" spans="1:10" x14ac:dyDescent="0.2">
      <c r="A234" s="242"/>
      <c r="B234" s="245"/>
      <c r="C234" s="248"/>
      <c r="D234" s="251"/>
      <c r="E234" s="265"/>
      <c r="F234" s="257"/>
      <c r="G234" s="257"/>
      <c r="H234" s="257"/>
      <c r="I234" s="42" t="s">
        <v>15</v>
      </c>
      <c r="J234" s="43" t="s">
        <v>9</v>
      </c>
    </row>
    <row r="235" spans="1:10" ht="24" customHeight="1" x14ac:dyDescent="0.2">
      <c r="A235" s="46" t="s">
        <v>884</v>
      </c>
      <c r="B235" s="45" t="s">
        <v>885</v>
      </c>
      <c r="C235" s="37"/>
      <c r="D235" s="37"/>
      <c r="E235" s="40"/>
      <c r="F235" s="41"/>
      <c r="G235" s="69"/>
      <c r="H235" s="69"/>
      <c r="I235" s="37"/>
      <c r="J235" s="38">
        <f>SUM(J236:J242)</f>
        <v>5</v>
      </c>
    </row>
    <row r="236" spans="1:10" ht="24" customHeight="1" x14ac:dyDescent="0.2">
      <c r="A236" s="240"/>
      <c r="B236" s="243"/>
      <c r="C236" s="246" t="s">
        <v>531</v>
      </c>
      <c r="D236" s="249" t="s">
        <v>887</v>
      </c>
      <c r="E236" s="263" t="s">
        <v>886</v>
      </c>
      <c r="F236" s="255" t="s">
        <v>16</v>
      </c>
      <c r="G236" s="255">
        <v>1</v>
      </c>
      <c r="H236" s="255" t="s">
        <v>943</v>
      </c>
      <c r="I236" s="42" t="s">
        <v>8</v>
      </c>
      <c r="J236" s="43">
        <v>5</v>
      </c>
    </row>
    <row r="237" spans="1:10" ht="24" x14ac:dyDescent="0.2">
      <c r="A237" s="241"/>
      <c r="B237" s="244"/>
      <c r="C237" s="247"/>
      <c r="D237" s="250"/>
      <c r="E237" s="264"/>
      <c r="F237" s="256"/>
      <c r="G237" s="256"/>
      <c r="H237" s="256"/>
      <c r="I237" s="42" t="s">
        <v>10</v>
      </c>
      <c r="J237" s="43"/>
    </row>
    <row r="238" spans="1:10" x14ac:dyDescent="0.2">
      <c r="A238" s="241"/>
      <c r="B238" s="244"/>
      <c r="C238" s="247"/>
      <c r="D238" s="250"/>
      <c r="E238" s="264"/>
      <c r="F238" s="256"/>
      <c r="G238" s="256"/>
      <c r="H238" s="256"/>
      <c r="I238" s="42" t="s">
        <v>11</v>
      </c>
      <c r="J238" s="43"/>
    </row>
    <row r="239" spans="1:10" ht="24" x14ac:dyDescent="0.2">
      <c r="A239" s="241"/>
      <c r="B239" s="244"/>
      <c r="C239" s="247"/>
      <c r="D239" s="250"/>
      <c r="E239" s="264"/>
      <c r="F239" s="256"/>
      <c r="G239" s="256"/>
      <c r="H239" s="256"/>
      <c r="I239" s="42" t="s">
        <v>12</v>
      </c>
      <c r="J239" s="43"/>
    </row>
    <row r="240" spans="1:10" x14ac:dyDescent="0.2">
      <c r="A240" s="241"/>
      <c r="B240" s="244"/>
      <c r="C240" s="247"/>
      <c r="D240" s="250"/>
      <c r="E240" s="264"/>
      <c r="F240" s="256"/>
      <c r="G240" s="256"/>
      <c r="H240" s="256"/>
      <c r="I240" s="42" t="s">
        <v>13</v>
      </c>
      <c r="J240" s="43"/>
    </row>
    <row r="241" spans="1:10" x14ac:dyDescent="0.2">
      <c r="A241" s="241"/>
      <c r="B241" s="244"/>
      <c r="C241" s="247"/>
      <c r="D241" s="250"/>
      <c r="E241" s="264"/>
      <c r="F241" s="256"/>
      <c r="G241" s="256"/>
      <c r="H241" s="256"/>
      <c r="I241" s="42" t="s">
        <v>14</v>
      </c>
      <c r="J241" s="43"/>
    </row>
    <row r="242" spans="1:10" x14ac:dyDescent="0.2">
      <c r="A242" s="242"/>
      <c r="B242" s="245"/>
      <c r="C242" s="248"/>
      <c r="D242" s="251"/>
      <c r="E242" s="265"/>
      <c r="F242" s="257"/>
      <c r="G242" s="257"/>
      <c r="H242" s="257"/>
      <c r="I242" s="42" t="s">
        <v>15</v>
      </c>
      <c r="J242" s="43"/>
    </row>
    <row r="243" spans="1:10" ht="24" customHeight="1" x14ac:dyDescent="0.2">
      <c r="A243" s="46" t="s">
        <v>974</v>
      </c>
      <c r="B243" s="45" t="s">
        <v>975</v>
      </c>
      <c r="C243" s="37"/>
      <c r="D243" s="37"/>
      <c r="E243" s="40"/>
      <c r="F243" s="41"/>
      <c r="G243" s="69"/>
      <c r="H243" s="69"/>
      <c r="I243" s="37"/>
      <c r="J243" s="38">
        <f>SUM(J244:J250)</f>
        <v>131.4</v>
      </c>
    </row>
    <row r="244" spans="1:10" ht="24" customHeight="1" x14ac:dyDescent="0.2">
      <c r="A244" s="240"/>
      <c r="B244" s="243"/>
      <c r="C244" s="246" t="s">
        <v>506</v>
      </c>
      <c r="D244" s="249" t="s">
        <v>978</v>
      </c>
      <c r="E244" s="326" t="s">
        <v>976</v>
      </c>
      <c r="F244" s="327" t="s">
        <v>16</v>
      </c>
      <c r="G244" s="327">
        <v>6</v>
      </c>
      <c r="H244" s="327" t="s">
        <v>944</v>
      </c>
      <c r="I244" s="42" t="s">
        <v>8</v>
      </c>
      <c r="J244" s="43">
        <v>11.8</v>
      </c>
    </row>
    <row r="245" spans="1:10" ht="24" x14ac:dyDescent="0.2">
      <c r="A245" s="241"/>
      <c r="B245" s="244"/>
      <c r="C245" s="247"/>
      <c r="D245" s="250"/>
      <c r="E245" s="326"/>
      <c r="F245" s="327"/>
      <c r="G245" s="327"/>
      <c r="H245" s="327"/>
      <c r="I245" s="42" t="s">
        <v>10</v>
      </c>
      <c r="J245" s="43"/>
    </row>
    <row r="246" spans="1:10" x14ac:dyDescent="0.2">
      <c r="A246" s="241"/>
      <c r="B246" s="244"/>
      <c r="C246" s="247"/>
      <c r="D246" s="250"/>
      <c r="E246" s="326"/>
      <c r="F246" s="327"/>
      <c r="G246" s="327"/>
      <c r="H246" s="327"/>
      <c r="I246" s="42" t="s">
        <v>11</v>
      </c>
      <c r="J246" s="43"/>
    </row>
    <row r="247" spans="1:10" ht="24" x14ac:dyDescent="0.2">
      <c r="A247" s="241"/>
      <c r="B247" s="244"/>
      <c r="C247" s="247"/>
      <c r="D247" s="250"/>
      <c r="E247" s="326" t="s">
        <v>977</v>
      </c>
      <c r="F247" s="327" t="s">
        <v>6</v>
      </c>
      <c r="G247" s="327">
        <v>8.5</v>
      </c>
      <c r="H247" s="327" t="s">
        <v>944</v>
      </c>
      <c r="I247" s="42" t="s">
        <v>12</v>
      </c>
      <c r="J247" s="43"/>
    </row>
    <row r="248" spans="1:10" x14ac:dyDescent="0.2">
      <c r="A248" s="241"/>
      <c r="B248" s="244"/>
      <c r="C248" s="247"/>
      <c r="D248" s="250"/>
      <c r="E248" s="326"/>
      <c r="F248" s="327"/>
      <c r="G248" s="327"/>
      <c r="H248" s="327"/>
      <c r="I248" s="42" t="s">
        <v>13</v>
      </c>
      <c r="J248" s="43"/>
    </row>
    <row r="249" spans="1:10" x14ac:dyDescent="0.2">
      <c r="A249" s="241"/>
      <c r="B249" s="244"/>
      <c r="C249" s="247"/>
      <c r="D249" s="250"/>
      <c r="E249" s="326"/>
      <c r="F249" s="327"/>
      <c r="G249" s="327"/>
      <c r="H249" s="327"/>
      <c r="I249" s="42" t="s">
        <v>14</v>
      </c>
      <c r="J249" s="43"/>
    </row>
    <row r="250" spans="1:10" x14ac:dyDescent="0.2">
      <c r="A250" s="242"/>
      <c r="B250" s="245"/>
      <c r="C250" s="248"/>
      <c r="D250" s="251"/>
      <c r="E250" s="326"/>
      <c r="F250" s="327"/>
      <c r="G250" s="327"/>
      <c r="H250" s="327"/>
      <c r="I250" s="42" t="s">
        <v>15</v>
      </c>
      <c r="J250" s="43">
        <v>119.6</v>
      </c>
    </row>
    <row r="251" spans="1:10" ht="24" customHeight="1" x14ac:dyDescent="0.2">
      <c r="A251" s="46" t="s">
        <v>979</v>
      </c>
      <c r="B251" s="45" t="s">
        <v>980</v>
      </c>
      <c r="C251" s="37"/>
      <c r="D251" s="37"/>
      <c r="E251" s="40"/>
      <c r="F251" s="41"/>
      <c r="G251" s="69"/>
      <c r="H251" s="69"/>
      <c r="I251" s="37"/>
      <c r="J251" s="38">
        <f>SUM(J252:J258)</f>
        <v>63.6</v>
      </c>
    </row>
    <row r="252" spans="1:10" ht="24" customHeight="1" x14ac:dyDescent="0.2">
      <c r="A252" s="240"/>
      <c r="B252" s="243"/>
      <c r="C252" s="246" t="s">
        <v>506</v>
      </c>
      <c r="D252" s="249" t="s">
        <v>981</v>
      </c>
      <c r="E252" s="326" t="s">
        <v>940</v>
      </c>
      <c r="F252" s="327" t="s">
        <v>16</v>
      </c>
      <c r="G252" s="327">
        <v>0</v>
      </c>
      <c r="H252" s="327" t="s">
        <v>66</v>
      </c>
      <c r="I252" s="42" t="s">
        <v>8</v>
      </c>
      <c r="J252" s="43"/>
    </row>
    <row r="253" spans="1:10" ht="24" x14ac:dyDescent="0.2">
      <c r="A253" s="241"/>
      <c r="B253" s="244"/>
      <c r="C253" s="247"/>
      <c r="D253" s="250"/>
      <c r="E253" s="326"/>
      <c r="F253" s="327"/>
      <c r="G253" s="327"/>
      <c r="H253" s="327"/>
      <c r="I253" s="42" t="s">
        <v>10</v>
      </c>
      <c r="J253" s="43"/>
    </row>
    <row r="254" spans="1:10" x14ac:dyDescent="0.2">
      <c r="A254" s="241"/>
      <c r="B254" s="244"/>
      <c r="C254" s="247"/>
      <c r="D254" s="250"/>
      <c r="E254" s="326"/>
      <c r="F254" s="327"/>
      <c r="G254" s="327"/>
      <c r="H254" s="327"/>
      <c r="I254" s="42" t="s">
        <v>11</v>
      </c>
      <c r="J254" s="43"/>
    </row>
    <row r="255" spans="1:10" ht="24" x14ac:dyDescent="0.2">
      <c r="A255" s="241"/>
      <c r="B255" s="244"/>
      <c r="C255" s="247"/>
      <c r="D255" s="250"/>
      <c r="E255" s="326" t="s">
        <v>982</v>
      </c>
      <c r="F255" s="327" t="s">
        <v>41</v>
      </c>
      <c r="G255" s="327">
        <v>0</v>
      </c>
      <c r="H255" s="327" t="s">
        <v>944</v>
      </c>
      <c r="I255" s="42" t="s">
        <v>12</v>
      </c>
      <c r="J255" s="43"/>
    </row>
    <row r="256" spans="1:10" x14ac:dyDescent="0.2">
      <c r="A256" s="241"/>
      <c r="B256" s="244"/>
      <c r="C256" s="247"/>
      <c r="D256" s="250"/>
      <c r="E256" s="326"/>
      <c r="F256" s="327"/>
      <c r="G256" s="327"/>
      <c r="H256" s="327"/>
      <c r="I256" s="42" t="s">
        <v>13</v>
      </c>
      <c r="J256" s="43"/>
    </row>
    <row r="257" spans="1:10" x14ac:dyDescent="0.2">
      <c r="A257" s="241"/>
      <c r="B257" s="244"/>
      <c r="C257" s="247"/>
      <c r="D257" s="250"/>
      <c r="E257" s="326"/>
      <c r="F257" s="327"/>
      <c r="G257" s="327"/>
      <c r="H257" s="327"/>
      <c r="I257" s="42" t="s">
        <v>14</v>
      </c>
      <c r="J257" s="43"/>
    </row>
    <row r="258" spans="1:10" x14ac:dyDescent="0.2">
      <c r="A258" s="242"/>
      <c r="B258" s="245"/>
      <c r="C258" s="248"/>
      <c r="D258" s="251"/>
      <c r="E258" s="326"/>
      <c r="F258" s="327"/>
      <c r="G258" s="327"/>
      <c r="H258" s="327"/>
      <c r="I258" s="42" t="s">
        <v>15</v>
      </c>
      <c r="J258" s="43">
        <v>63.6</v>
      </c>
    </row>
    <row r="259" spans="1:10" ht="17.25" customHeight="1" x14ac:dyDescent="0.2">
      <c r="A259" s="35" t="s">
        <v>420</v>
      </c>
      <c r="B259" s="315" t="s">
        <v>120</v>
      </c>
      <c r="C259" s="316"/>
      <c r="D259" s="316"/>
      <c r="E259" s="316"/>
      <c r="F259" s="316"/>
      <c r="G259" s="316"/>
      <c r="H259" s="316"/>
      <c r="I259" s="316"/>
      <c r="J259" s="369"/>
    </row>
    <row r="260" spans="1:10" ht="24" x14ac:dyDescent="0.2">
      <c r="A260" s="39" t="s">
        <v>121</v>
      </c>
      <c r="B260" s="45" t="s">
        <v>122</v>
      </c>
      <c r="C260" s="37"/>
      <c r="D260" s="37"/>
      <c r="E260" s="40"/>
      <c r="F260" s="41"/>
      <c r="G260" s="69"/>
      <c r="H260" s="69"/>
      <c r="I260" s="37"/>
      <c r="J260" s="38">
        <f>SUM(J261:J267)</f>
        <v>3632.5</v>
      </c>
    </row>
    <row r="261" spans="1:10" ht="24" x14ac:dyDescent="0.2">
      <c r="A261" s="240"/>
      <c r="B261" s="243"/>
      <c r="C261" s="246" t="s">
        <v>529</v>
      </c>
      <c r="D261" s="249" t="s">
        <v>569</v>
      </c>
      <c r="E261" s="339" t="s">
        <v>123</v>
      </c>
      <c r="F261" s="255" t="s">
        <v>41</v>
      </c>
      <c r="G261" s="255">
        <v>989</v>
      </c>
      <c r="H261" s="255" t="s">
        <v>943</v>
      </c>
      <c r="I261" s="42" t="s">
        <v>8</v>
      </c>
      <c r="J261" s="43"/>
    </row>
    <row r="262" spans="1:10" ht="24" x14ac:dyDescent="0.2">
      <c r="A262" s="241"/>
      <c r="B262" s="244"/>
      <c r="C262" s="247"/>
      <c r="D262" s="250"/>
      <c r="E262" s="340"/>
      <c r="F262" s="257"/>
      <c r="G262" s="257"/>
      <c r="H262" s="257"/>
      <c r="I262" s="42" t="s">
        <v>10</v>
      </c>
      <c r="J262" s="43"/>
    </row>
    <row r="263" spans="1:10" ht="14.25" customHeight="1" x14ac:dyDescent="0.2">
      <c r="A263" s="241"/>
      <c r="B263" s="244"/>
      <c r="C263" s="247"/>
      <c r="D263" s="250"/>
      <c r="E263" s="337" t="s">
        <v>568</v>
      </c>
      <c r="F263" s="255" t="s">
        <v>16</v>
      </c>
      <c r="G263" s="255">
        <v>989</v>
      </c>
      <c r="H263" s="255" t="s">
        <v>943</v>
      </c>
      <c r="I263" s="42" t="s">
        <v>11</v>
      </c>
      <c r="J263" s="43"/>
    </row>
    <row r="264" spans="1:10" ht="24" x14ac:dyDescent="0.2">
      <c r="A264" s="241"/>
      <c r="B264" s="244"/>
      <c r="C264" s="247"/>
      <c r="D264" s="250"/>
      <c r="E264" s="338"/>
      <c r="F264" s="257"/>
      <c r="G264" s="257"/>
      <c r="H264" s="257"/>
      <c r="I264" s="42" t="s">
        <v>12</v>
      </c>
      <c r="J264" s="43"/>
    </row>
    <row r="265" spans="1:10" x14ac:dyDescent="0.2">
      <c r="A265" s="241"/>
      <c r="B265" s="244"/>
      <c r="C265" s="247"/>
      <c r="D265" s="250"/>
      <c r="E265" s="337" t="s">
        <v>559</v>
      </c>
      <c r="F265" s="255" t="s">
        <v>16</v>
      </c>
      <c r="G265" s="255">
        <v>989</v>
      </c>
      <c r="H265" s="255" t="s">
        <v>943</v>
      </c>
      <c r="I265" s="42" t="s">
        <v>13</v>
      </c>
      <c r="J265" s="43"/>
    </row>
    <row r="266" spans="1:10" x14ac:dyDescent="0.2">
      <c r="A266" s="241"/>
      <c r="B266" s="244"/>
      <c r="C266" s="247"/>
      <c r="D266" s="250"/>
      <c r="E266" s="341"/>
      <c r="F266" s="256"/>
      <c r="G266" s="256"/>
      <c r="H266" s="256"/>
      <c r="I266" s="42" t="s">
        <v>14</v>
      </c>
      <c r="J266" s="43"/>
    </row>
    <row r="267" spans="1:10" x14ac:dyDescent="0.2">
      <c r="A267" s="242"/>
      <c r="B267" s="245"/>
      <c r="C267" s="248"/>
      <c r="D267" s="251"/>
      <c r="E267" s="338"/>
      <c r="F267" s="257"/>
      <c r="G267" s="257"/>
      <c r="H267" s="257"/>
      <c r="I267" s="42" t="s">
        <v>15</v>
      </c>
      <c r="J267" s="238">
        <v>3632.5</v>
      </c>
    </row>
    <row r="268" spans="1:10" ht="26.25" customHeight="1" x14ac:dyDescent="0.2">
      <c r="A268" s="46" t="s">
        <v>494</v>
      </c>
      <c r="B268" s="45" t="s">
        <v>124</v>
      </c>
      <c r="C268" s="37"/>
      <c r="D268" s="37"/>
      <c r="E268" s="40"/>
      <c r="F268" s="41"/>
      <c r="G268" s="69"/>
      <c r="H268" s="69"/>
      <c r="I268" s="37"/>
      <c r="J268" s="38">
        <f>SUM(J269:J275)</f>
        <v>1870.7</v>
      </c>
    </row>
    <row r="269" spans="1:10" ht="24" customHeight="1" x14ac:dyDescent="0.2">
      <c r="A269" s="240"/>
      <c r="B269" s="243"/>
      <c r="C269" s="246" t="s">
        <v>529</v>
      </c>
      <c r="D269" s="249" t="s">
        <v>570</v>
      </c>
      <c r="E269" s="263" t="s">
        <v>125</v>
      </c>
      <c r="F269" s="255" t="s">
        <v>41</v>
      </c>
      <c r="G269" s="255">
        <v>1331</v>
      </c>
      <c r="H269" s="255" t="s">
        <v>943</v>
      </c>
      <c r="I269" s="42" t="s">
        <v>8</v>
      </c>
      <c r="J269" s="43">
        <v>1804</v>
      </c>
    </row>
    <row r="270" spans="1:10" ht="24" x14ac:dyDescent="0.2">
      <c r="A270" s="241"/>
      <c r="B270" s="244"/>
      <c r="C270" s="247"/>
      <c r="D270" s="250"/>
      <c r="E270" s="265"/>
      <c r="F270" s="257"/>
      <c r="G270" s="257"/>
      <c r="H270" s="257"/>
      <c r="I270" s="42" t="s">
        <v>10</v>
      </c>
      <c r="J270" s="43">
        <v>66.7</v>
      </c>
    </row>
    <row r="271" spans="1:10" x14ac:dyDescent="0.2">
      <c r="A271" s="241"/>
      <c r="B271" s="244"/>
      <c r="C271" s="247"/>
      <c r="D271" s="250"/>
      <c r="E271" s="263" t="s">
        <v>572</v>
      </c>
      <c r="F271" s="255" t="s">
        <v>16</v>
      </c>
      <c r="G271" s="255">
        <v>1150</v>
      </c>
      <c r="H271" s="255" t="s">
        <v>943</v>
      </c>
      <c r="I271" s="42" t="s">
        <v>11</v>
      </c>
      <c r="J271" s="43"/>
    </row>
    <row r="272" spans="1:10" ht="24" x14ac:dyDescent="0.2">
      <c r="A272" s="241"/>
      <c r="B272" s="244"/>
      <c r="C272" s="247"/>
      <c r="D272" s="250"/>
      <c r="E272" s="265"/>
      <c r="F272" s="257"/>
      <c r="G272" s="257"/>
      <c r="H272" s="257"/>
      <c r="I272" s="42" t="s">
        <v>12</v>
      </c>
      <c r="J272" s="43"/>
    </row>
    <row r="273" spans="1:10" x14ac:dyDescent="0.2">
      <c r="A273" s="241"/>
      <c r="B273" s="244"/>
      <c r="C273" s="247"/>
      <c r="D273" s="250"/>
      <c r="E273" s="263" t="s">
        <v>573</v>
      </c>
      <c r="F273" s="255" t="s">
        <v>16</v>
      </c>
      <c r="G273" s="255">
        <v>1150</v>
      </c>
      <c r="H273" s="255" t="s">
        <v>943</v>
      </c>
      <c r="I273" s="42" t="s">
        <v>13</v>
      </c>
      <c r="J273" s="43"/>
    </row>
    <row r="274" spans="1:10" x14ac:dyDescent="0.2">
      <c r="A274" s="241"/>
      <c r="B274" s="244"/>
      <c r="C274" s="247"/>
      <c r="D274" s="250"/>
      <c r="E274" s="264"/>
      <c r="F274" s="256"/>
      <c r="G274" s="256"/>
      <c r="H274" s="256"/>
      <c r="I274" s="42" t="s">
        <v>14</v>
      </c>
      <c r="J274" s="43"/>
    </row>
    <row r="275" spans="1:10" x14ac:dyDescent="0.2">
      <c r="A275" s="242"/>
      <c r="B275" s="245"/>
      <c r="C275" s="248"/>
      <c r="D275" s="251"/>
      <c r="E275" s="265"/>
      <c r="F275" s="257"/>
      <c r="G275" s="257"/>
      <c r="H275" s="257"/>
      <c r="I275" s="42" t="s">
        <v>15</v>
      </c>
      <c r="J275" s="43"/>
    </row>
    <row r="276" spans="1:10" ht="25.5" customHeight="1" x14ac:dyDescent="0.2">
      <c r="A276" s="46" t="s">
        <v>495</v>
      </c>
      <c r="B276" s="45" t="s">
        <v>126</v>
      </c>
      <c r="C276" s="37"/>
      <c r="D276" s="37"/>
      <c r="E276" s="40"/>
      <c r="F276" s="41"/>
      <c r="G276" s="69"/>
      <c r="H276" s="69"/>
      <c r="I276" s="37"/>
      <c r="J276" s="38">
        <f>SUM(J277:J283)</f>
        <v>796.8</v>
      </c>
    </row>
    <row r="277" spans="1:10" ht="24" customHeight="1" x14ac:dyDescent="0.2">
      <c r="A277" s="240"/>
      <c r="B277" s="243"/>
      <c r="C277" s="246" t="s">
        <v>529</v>
      </c>
      <c r="D277" s="249" t="s">
        <v>574</v>
      </c>
      <c r="E277" s="191" t="s">
        <v>127</v>
      </c>
      <c r="F277" s="44" t="s">
        <v>41</v>
      </c>
      <c r="G277" s="44">
        <v>4253</v>
      </c>
      <c r="H277" s="44" t="s">
        <v>943</v>
      </c>
      <c r="I277" s="42" t="s">
        <v>8</v>
      </c>
      <c r="J277" s="43">
        <v>796</v>
      </c>
    </row>
    <row r="278" spans="1:10" ht="24" x14ac:dyDescent="0.2">
      <c r="A278" s="241"/>
      <c r="B278" s="244"/>
      <c r="C278" s="247"/>
      <c r="D278" s="250"/>
      <c r="E278" s="263" t="s">
        <v>576</v>
      </c>
      <c r="F278" s="255" t="s">
        <v>16</v>
      </c>
      <c r="G278" s="255">
        <v>51</v>
      </c>
      <c r="H278" s="255" t="s">
        <v>943</v>
      </c>
      <c r="I278" s="42" t="s">
        <v>10</v>
      </c>
      <c r="J278" s="43">
        <v>0.8</v>
      </c>
    </row>
    <row r="279" spans="1:10" ht="23.25" customHeight="1" x14ac:dyDescent="0.2">
      <c r="A279" s="241"/>
      <c r="B279" s="244"/>
      <c r="C279" s="247"/>
      <c r="D279" s="251"/>
      <c r="E279" s="265"/>
      <c r="F279" s="257"/>
      <c r="G279" s="257"/>
      <c r="H279" s="257"/>
      <c r="I279" s="42" t="s">
        <v>11</v>
      </c>
      <c r="J279" s="43"/>
    </row>
    <row r="280" spans="1:10" ht="24" x14ac:dyDescent="0.2">
      <c r="A280" s="241"/>
      <c r="B280" s="244"/>
      <c r="C280" s="247"/>
      <c r="D280" s="342" t="s">
        <v>575</v>
      </c>
      <c r="E280" s="133" t="s">
        <v>579</v>
      </c>
      <c r="F280" s="44" t="s">
        <v>16</v>
      </c>
      <c r="G280" s="44">
        <v>4500</v>
      </c>
      <c r="H280" s="44" t="s">
        <v>943</v>
      </c>
      <c r="I280" s="42" t="s">
        <v>12</v>
      </c>
      <c r="J280" s="43"/>
    </row>
    <row r="281" spans="1:10" x14ac:dyDescent="0.2">
      <c r="A281" s="241"/>
      <c r="B281" s="244"/>
      <c r="C281" s="247"/>
      <c r="D281" s="335"/>
      <c r="E281" s="134" t="s">
        <v>578</v>
      </c>
      <c r="F281" s="44" t="s">
        <v>16</v>
      </c>
      <c r="G281" s="44">
        <v>4500</v>
      </c>
      <c r="H281" s="44" t="s">
        <v>943</v>
      </c>
      <c r="I281" s="42" t="s">
        <v>13</v>
      </c>
      <c r="J281" s="43"/>
    </row>
    <row r="282" spans="1:10" ht="13.5" customHeight="1" x14ac:dyDescent="0.2">
      <c r="A282" s="241"/>
      <c r="B282" s="244"/>
      <c r="C282" s="247"/>
      <c r="D282" s="250"/>
      <c r="E282" s="337" t="s">
        <v>577</v>
      </c>
      <c r="F282" s="255" t="s">
        <v>16</v>
      </c>
      <c r="G282" s="255">
        <v>4500</v>
      </c>
      <c r="H282" s="255" t="s">
        <v>943</v>
      </c>
      <c r="I282" s="42" t="s">
        <v>14</v>
      </c>
      <c r="J282" s="43"/>
    </row>
    <row r="283" spans="1:10" ht="22.5" customHeight="1" x14ac:dyDescent="0.2">
      <c r="A283" s="242"/>
      <c r="B283" s="245"/>
      <c r="C283" s="248"/>
      <c r="D283" s="251"/>
      <c r="E283" s="338"/>
      <c r="F283" s="257"/>
      <c r="G283" s="257"/>
      <c r="H283" s="257"/>
      <c r="I283" s="42" t="s">
        <v>15</v>
      </c>
      <c r="J283" s="43"/>
    </row>
    <row r="284" spans="1:10" ht="21.75" customHeight="1" x14ac:dyDescent="0.2">
      <c r="A284" s="39" t="s">
        <v>332</v>
      </c>
      <c r="B284" s="45" t="s">
        <v>129</v>
      </c>
      <c r="C284" s="37"/>
      <c r="D284" s="37"/>
      <c r="E284" s="40"/>
      <c r="F284" s="41"/>
      <c r="G284" s="69"/>
      <c r="H284" s="69"/>
      <c r="I284" s="37"/>
      <c r="J284" s="38">
        <f>SUM(J285:J291)</f>
        <v>244.8</v>
      </c>
    </row>
    <row r="285" spans="1:10" ht="24" x14ac:dyDescent="0.2">
      <c r="A285" s="240"/>
      <c r="B285" s="243"/>
      <c r="C285" s="246" t="s">
        <v>529</v>
      </c>
      <c r="D285" s="249" t="s">
        <v>580</v>
      </c>
      <c r="E285" s="263" t="s">
        <v>130</v>
      </c>
      <c r="F285" s="255" t="s">
        <v>41</v>
      </c>
      <c r="G285" s="255">
        <v>366</v>
      </c>
      <c r="H285" s="255" t="s">
        <v>943</v>
      </c>
      <c r="I285" s="42" t="s">
        <v>8</v>
      </c>
      <c r="J285" s="43">
        <v>0.5</v>
      </c>
    </row>
    <row r="286" spans="1:10" ht="24" x14ac:dyDescent="0.2">
      <c r="A286" s="241"/>
      <c r="B286" s="244"/>
      <c r="C286" s="247"/>
      <c r="D286" s="250"/>
      <c r="E286" s="264"/>
      <c r="F286" s="256"/>
      <c r="G286" s="256"/>
      <c r="H286" s="256"/>
      <c r="I286" s="42" t="s">
        <v>10</v>
      </c>
      <c r="J286" s="43">
        <v>244.3</v>
      </c>
    </row>
    <row r="287" spans="1:10" x14ac:dyDescent="0.2">
      <c r="A287" s="241"/>
      <c r="B287" s="244"/>
      <c r="C287" s="247"/>
      <c r="D287" s="250"/>
      <c r="E287" s="265"/>
      <c r="F287" s="257"/>
      <c r="G287" s="257"/>
      <c r="H287" s="257"/>
      <c r="I287" s="42" t="s">
        <v>11</v>
      </c>
      <c r="J287" s="43"/>
    </row>
    <row r="288" spans="1:10" ht="24" x14ac:dyDescent="0.2">
      <c r="A288" s="241"/>
      <c r="B288" s="244"/>
      <c r="C288" s="247"/>
      <c r="D288" s="250"/>
      <c r="E288" s="263" t="s">
        <v>572</v>
      </c>
      <c r="F288" s="255" t="s">
        <v>16</v>
      </c>
      <c r="G288" s="255">
        <v>366</v>
      </c>
      <c r="H288" s="255" t="s">
        <v>943</v>
      </c>
      <c r="I288" s="42" t="s">
        <v>12</v>
      </c>
      <c r="J288" s="43"/>
    </row>
    <row r="289" spans="1:10" x14ac:dyDescent="0.2">
      <c r="A289" s="241"/>
      <c r="B289" s="244"/>
      <c r="C289" s="247"/>
      <c r="D289" s="250"/>
      <c r="E289" s="264"/>
      <c r="F289" s="256"/>
      <c r="G289" s="256"/>
      <c r="H289" s="256"/>
      <c r="I289" s="42" t="s">
        <v>13</v>
      </c>
      <c r="J289" s="43"/>
    </row>
    <row r="290" spans="1:10" x14ac:dyDescent="0.2">
      <c r="A290" s="241"/>
      <c r="B290" s="244"/>
      <c r="C290" s="247"/>
      <c r="D290" s="250"/>
      <c r="E290" s="264"/>
      <c r="F290" s="256"/>
      <c r="G290" s="256"/>
      <c r="H290" s="256"/>
      <c r="I290" s="42" t="s">
        <v>14</v>
      </c>
      <c r="J290" s="43"/>
    </row>
    <row r="291" spans="1:10" x14ac:dyDescent="0.2">
      <c r="A291" s="242"/>
      <c r="B291" s="245"/>
      <c r="C291" s="248"/>
      <c r="D291" s="251"/>
      <c r="E291" s="265"/>
      <c r="F291" s="257"/>
      <c r="G291" s="257"/>
      <c r="H291" s="257"/>
      <c r="I291" s="42" t="s">
        <v>15</v>
      </c>
      <c r="J291" s="43"/>
    </row>
    <row r="292" spans="1:10" ht="24.75" customHeight="1" x14ac:dyDescent="0.2">
      <c r="A292" s="39" t="s">
        <v>128</v>
      </c>
      <c r="B292" s="45" t="s">
        <v>132</v>
      </c>
      <c r="C292" s="37"/>
      <c r="D292" s="37"/>
      <c r="E292" s="40"/>
      <c r="F292" s="41"/>
      <c r="G292" s="69"/>
      <c r="H292" s="69"/>
      <c r="I292" s="37"/>
      <c r="J292" s="38">
        <f>SUM(J293:J299)</f>
        <v>535.5</v>
      </c>
    </row>
    <row r="293" spans="1:10" ht="24" x14ac:dyDescent="0.2">
      <c r="A293" s="240"/>
      <c r="B293" s="243"/>
      <c r="C293" s="246" t="s">
        <v>529</v>
      </c>
      <c r="D293" s="249" t="s">
        <v>581</v>
      </c>
      <c r="E293" s="263" t="s">
        <v>133</v>
      </c>
      <c r="F293" s="255" t="s">
        <v>41</v>
      </c>
      <c r="G293" s="255">
        <v>1345</v>
      </c>
      <c r="H293" s="255" t="s">
        <v>943</v>
      </c>
      <c r="I293" s="42" t="s">
        <v>8</v>
      </c>
      <c r="J293" s="43"/>
    </row>
    <row r="294" spans="1:10" ht="24" x14ac:dyDescent="0.2">
      <c r="A294" s="241"/>
      <c r="B294" s="244"/>
      <c r="C294" s="247"/>
      <c r="D294" s="250"/>
      <c r="E294" s="264"/>
      <c r="F294" s="256"/>
      <c r="G294" s="256"/>
      <c r="H294" s="256"/>
      <c r="I294" s="42" t="s">
        <v>10</v>
      </c>
      <c r="J294" s="43">
        <v>535.5</v>
      </c>
    </row>
    <row r="295" spans="1:10" x14ac:dyDescent="0.2">
      <c r="A295" s="241"/>
      <c r="B295" s="244"/>
      <c r="C295" s="247"/>
      <c r="D295" s="250"/>
      <c r="E295" s="265"/>
      <c r="F295" s="257"/>
      <c r="G295" s="257"/>
      <c r="H295" s="257"/>
      <c r="I295" s="42" t="s">
        <v>11</v>
      </c>
      <c r="J295" s="43"/>
    </row>
    <row r="296" spans="1:10" ht="24" x14ac:dyDescent="0.2">
      <c r="A296" s="241"/>
      <c r="B296" s="244"/>
      <c r="C296" s="247"/>
      <c r="D296" s="250"/>
      <c r="E296" s="263" t="s">
        <v>582</v>
      </c>
      <c r="F296" s="255" t="s">
        <v>16</v>
      </c>
      <c r="G296" s="255">
        <v>1345</v>
      </c>
      <c r="H296" s="255" t="s">
        <v>943</v>
      </c>
      <c r="I296" s="42" t="s">
        <v>12</v>
      </c>
      <c r="J296" s="43"/>
    </row>
    <row r="297" spans="1:10" x14ac:dyDescent="0.2">
      <c r="A297" s="241"/>
      <c r="B297" s="244"/>
      <c r="C297" s="247"/>
      <c r="D297" s="250"/>
      <c r="E297" s="264"/>
      <c r="F297" s="256"/>
      <c r="G297" s="256"/>
      <c r="H297" s="256"/>
      <c r="I297" s="42" t="s">
        <v>13</v>
      </c>
      <c r="J297" s="43"/>
    </row>
    <row r="298" spans="1:10" x14ac:dyDescent="0.2">
      <c r="A298" s="241"/>
      <c r="B298" s="244"/>
      <c r="C298" s="247"/>
      <c r="D298" s="250"/>
      <c r="E298" s="264"/>
      <c r="F298" s="256"/>
      <c r="G298" s="256"/>
      <c r="H298" s="256"/>
      <c r="I298" s="42" t="s">
        <v>14</v>
      </c>
      <c r="J298" s="43"/>
    </row>
    <row r="299" spans="1:10" x14ac:dyDescent="0.2">
      <c r="A299" s="242"/>
      <c r="B299" s="245"/>
      <c r="C299" s="248"/>
      <c r="D299" s="251"/>
      <c r="E299" s="265"/>
      <c r="F299" s="257"/>
      <c r="G299" s="257"/>
      <c r="H299" s="257"/>
      <c r="I299" s="42" t="s">
        <v>15</v>
      </c>
      <c r="J299" s="43"/>
    </row>
    <row r="300" spans="1:10" ht="24" x14ac:dyDescent="0.2">
      <c r="A300" s="39" t="s">
        <v>131</v>
      </c>
      <c r="B300" s="45" t="s">
        <v>134</v>
      </c>
      <c r="C300" s="37"/>
      <c r="D300" s="37"/>
      <c r="E300" s="40"/>
      <c r="F300" s="41"/>
      <c r="G300" s="69"/>
      <c r="H300" s="69"/>
      <c r="I300" s="37"/>
      <c r="J300" s="38">
        <f>SUM(J301:J307)</f>
        <v>99.6</v>
      </c>
    </row>
    <row r="301" spans="1:10" ht="23.25" customHeight="1" x14ac:dyDescent="0.2">
      <c r="A301" s="240"/>
      <c r="B301" s="243"/>
      <c r="C301" s="246" t="s">
        <v>529</v>
      </c>
      <c r="D301" s="249" t="s">
        <v>584</v>
      </c>
      <c r="E301" s="263" t="s">
        <v>583</v>
      </c>
      <c r="F301" s="255" t="s">
        <v>41</v>
      </c>
      <c r="G301" s="255">
        <v>687</v>
      </c>
      <c r="H301" s="255" t="s">
        <v>943</v>
      </c>
      <c r="I301" s="42" t="s">
        <v>8</v>
      </c>
      <c r="J301" s="43"/>
    </row>
    <row r="302" spans="1:10" ht="22.5" customHeight="1" x14ac:dyDescent="0.2">
      <c r="A302" s="241"/>
      <c r="B302" s="244"/>
      <c r="C302" s="247"/>
      <c r="D302" s="250"/>
      <c r="E302" s="264"/>
      <c r="F302" s="256"/>
      <c r="G302" s="256"/>
      <c r="H302" s="256"/>
      <c r="I302" s="42" t="s">
        <v>10</v>
      </c>
      <c r="J302" s="43">
        <v>99.6</v>
      </c>
    </row>
    <row r="303" spans="1:10" x14ac:dyDescent="0.2">
      <c r="A303" s="241"/>
      <c r="B303" s="244"/>
      <c r="C303" s="247"/>
      <c r="D303" s="250"/>
      <c r="E303" s="264"/>
      <c r="F303" s="256"/>
      <c r="G303" s="256"/>
      <c r="H303" s="256"/>
      <c r="I303" s="42" t="s">
        <v>11</v>
      </c>
      <c r="J303" s="43"/>
    </row>
    <row r="304" spans="1:10" ht="20.25" customHeight="1" x14ac:dyDescent="0.2">
      <c r="A304" s="241"/>
      <c r="B304" s="244"/>
      <c r="C304" s="247"/>
      <c r="D304" s="250"/>
      <c r="E304" s="264"/>
      <c r="F304" s="256"/>
      <c r="G304" s="256"/>
      <c r="H304" s="256"/>
      <c r="I304" s="42" t="s">
        <v>12</v>
      </c>
      <c r="J304" s="43"/>
    </row>
    <row r="305" spans="1:10" x14ac:dyDescent="0.2">
      <c r="A305" s="241"/>
      <c r="B305" s="244"/>
      <c r="C305" s="247"/>
      <c r="D305" s="250"/>
      <c r="E305" s="264"/>
      <c r="F305" s="256"/>
      <c r="G305" s="256"/>
      <c r="H305" s="256"/>
      <c r="I305" s="42" t="s">
        <v>13</v>
      </c>
      <c r="J305" s="43"/>
    </row>
    <row r="306" spans="1:10" x14ac:dyDescent="0.2">
      <c r="A306" s="241"/>
      <c r="B306" s="244"/>
      <c r="C306" s="247"/>
      <c r="D306" s="250"/>
      <c r="E306" s="264"/>
      <c r="F306" s="256"/>
      <c r="G306" s="256"/>
      <c r="H306" s="256"/>
      <c r="I306" s="42" t="s">
        <v>14</v>
      </c>
      <c r="J306" s="43"/>
    </row>
    <row r="307" spans="1:10" x14ac:dyDescent="0.2">
      <c r="A307" s="242"/>
      <c r="B307" s="245"/>
      <c r="C307" s="248"/>
      <c r="D307" s="251"/>
      <c r="E307" s="265"/>
      <c r="F307" s="257"/>
      <c r="G307" s="257"/>
      <c r="H307" s="257"/>
      <c r="I307" s="42" t="s">
        <v>15</v>
      </c>
      <c r="J307" s="43"/>
    </row>
    <row r="308" spans="1:10" ht="21.75" customHeight="1" x14ac:dyDescent="0.2">
      <c r="A308" s="39" t="s">
        <v>333</v>
      </c>
      <c r="B308" s="45" t="s">
        <v>136</v>
      </c>
      <c r="C308" s="37"/>
      <c r="D308" s="37"/>
      <c r="E308" s="40"/>
      <c r="F308" s="41"/>
      <c r="G308" s="69"/>
      <c r="H308" s="69"/>
      <c r="I308" s="37"/>
      <c r="J308" s="38">
        <f>SUM(J309:J315)</f>
        <v>141</v>
      </c>
    </row>
    <row r="309" spans="1:10" ht="21.75" customHeight="1" x14ac:dyDescent="0.2">
      <c r="A309" s="240"/>
      <c r="B309" s="243"/>
      <c r="C309" s="246" t="s">
        <v>529</v>
      </c>
      <c r="D309" s="249" t="s">
        <v>585</v>
      </c>
      <c r="E309" s="263" t="s">
        <v>137</v>
      </c>
      <c r="F309" s="255" t="s">
        <v>41</v>
      </c>
      <c r="G309" s="255">
        <v>222</v>
      </c>
      <c r="H309" s="255" t="s">
        <v>943</v>
      </c>
      <c r="I309" s="42" t="s">
        <v>8</v>
      </c>
      <c r="J309" s="43">
        <v>141</v>
      </c>
    </row>
    <row r="310" spans="1:10" ht="21.75" customHeight="1" x14ac:dyDescent="0.2">
      <c r="A310" s="241"/>
      <c r="B310" s="244"/>
      <c r="C310" s="247"/>
      <c r="D310" s="250"/>
      <c r="E310" s="264"/>
      <c r="F310" s="257"/>
      <c r="G310" s="257"/>
      <c r="H310" s="257"/>
      <c r="I310" s="42" t="s">
        <v>10</v>
      </c>
      <c r="J310" s="43"/>
    </row>
    <row r="311" spans="1:10" ht="12.75" customHeight="1" x14ac:dyDescent="0.2">
      <c r="A311" s="241"/>
      <c r="B311" s="244"/>
      <c r="C311" s="247"/>
      <c r="D311" s="335"/>
      <c r="E311" s="291" t="s">
        <v>560</v>
      </c>
      <c r="F311" s="255" t="s">
        <v>16</v>
      </c>
      <c r="G311" s="255">
        <v>222</v>
      </c>
      <c r="H311" s="255" t="s">
        <v>943</v>
      </c>
      <c r="I311" s="42" t="s">
        <v>11</v>
      </c>
      <c r="J311" s="43"/>
    </row>
    <row r="312" spans="1:10" ht="21" customHeight="1" x14ac:dyDescent="0.2">
      <c r="A312" s="241"/>
      <c r="B312" s="244"/>
      <c r="C312" s="247"/>
      <c r="D312" s="335"/>
      <c r="E312" s="293"/>
      <c r="F312" s="257"/>
      <c r="G312" s="257"/>
      <c r="H312" s="257"/>
      <c r="I312" s="42" t="s">
        <v>12</v>
      </c>
      <c r="J312" s="43"/>
    </row>
    <row r="313" spans="1:10" x14ac:dyDescent="0.2">
      <c r="A313" s="241"/>
      <c r="B313" s="244"/>
      <c r="C313" s="247"/>
      <c r="D313" s="335"/>
      <c r="E313" s="133" t="s">
        <v>554</v>
      </c>
      <c r="F313" s="44" t="s">
        <v>16</v>
      </c>
      <c r="G313" s="44">
        <v>222</v>
      </c>
      <c r="H313" s="44" t="s">
        <v>943</v>
      </c>
      <c r="I313" s="42" t="s">
        <v>13</v>
      </c>
      <c r="J313" s="43"/>
    </row>
    <row r="314" spans="1:10" ht="12" customHeight="1" x14ac:dyDescent="0.2">
      <c r="A314" s="241"/>
      <c r="B314" s="244"/>
      <c r="C314" s="247"/>
      <c r="D314" s="250"/>
      <c r="E314" s="263" t="s">
        <v>586</v>
      </c>
      <c r="F314" s="255" t="s">
        <v>16</v>
      </c>
      <c r="G314" s="255">
        <v>12</v>
      </c>
      <c r="H314" s="255" t="s">
        <v>943</v>
      </c>
      <c r="I314" s="42" t="s">
        <v>14</v>
      </c>
      <c r="J314" s="43"/>
    </row>
    <row r="315" spans="1:10" x14ac:dyDescent="0.2">
      <c r="A315" s="242"/>
      <c r="B315" s="245"/>
      <c r="C315" s="248"/>
      <c r="D315" s="251"/>
      <c r="E315" s="265"/>
      <c r="F315" s="257"/>
      <c r="G315" s="257"/>
      <c r="H315" s="257"/>
      <c r="I315" s="42" t="s">
        <v>15</v>
      </c>
      <c r="J315" s="43"/>
    </row>
    <row r="316" spans="1:10" ht="36" customHeight="1" x14ac:dyDescent="0.2">
      <c r="A316" s="39" t="s">
        <v>135</v>
      </c>
      <c r="B316" s="45" t="s">
        <v>371</v>
      </c>
      <c r="C316" s="37"/>
      <c r="D316" s="37"/>
      <c r="E316" s="40"/>
      <c r="F316" s="41"/>
      <c r="G316" s="69"/>
      <c r="H316" s="69"/>
      <c r="I316" s="37"/>
      <c r="J316" s="38">
        <f>SUM(J317:J323)</f>
        <v>26.5</v>
      </c>
    </row>
    <row r="317" spans="1:10" ht="24" x14ac:dyDescent="0.2">
      <c r="A317" s="240"/>
      <c r="B317" s="243"/>
      <c r="C317" s="246" t="s">
        <v>529</v>
      </c>
      <c r="D317" s="249" t="s">
        <v>587</v>
      </c>
      <c r="E317" s="263" t="s">
        <v>138</v>
      </c>
      <c r="F317" s="255" t="s">
        <v>41</v>
      </c>
      <c r="G317" s="255">
        <v>1338</v>
      </c>
      <c r="H317" s="255" t="s">
        <v>943</v>
      </c>
      <c r="I317" s="42" t="s">
        <v>8</v>
      </c>
      <c r="J317" s="43">
        <v>26.5</v>
      </c>
    </row>
    <row r="318" spans="1:10" ht="24" x14ac:dyDescent="0.2">
      <c r="A318" s="241"/>
      <c r="B318" s="244"/>
      <c r="C318" s="247"/>
      <c r="D318" s="250"/>
      <c r="E318" s="264"/>
      <c r="F318" s="256"/>
      <c r="G318" s="256"/>
      <c r="H318" s="256"/>
      <c r="I318" s="42" t="s">
        <v>10</v>
      </c>
      <c r="J318" s="43"/>
    </row>
    <row r="319" spans="1:10" x14ac:dyDescent="0.2">
      <c r="A319" s="241"/>
      <c r="B319" s="244"/>
      <c r="C319" s="247"/>
      <c r="D319" s="250"/>
      <c r="E319" s="264"/>
      <c r="F319" s="256"/>
      <c r="G319" s="256"/>
      <c r="H319" s="256"/>
      <c r="I319" s="42" t="s">
        <v>11</v>
      </c>
      <c r="J319" s="43"/>
    </row>
    <row r="320" spans="1:10" ht="24" x14ac:dyDescent="0.2">
      <c r="A320" s="241"/>
      <c r="B320" s="244"/>
      <c r="C320" s="247"/>
      <c r="D320" s="250"/>
      <c r="E320" s="264"/>
      <c r="F320" s="256"/>
      <c r="G320" s="256"/>
      <c r="H320" s="256"/>
      <c r="I320" s="42" t="s">
        <v>12</v>
      </c>
      <c r="J320" s="43"/>
    </row>
    <row r="321" spans="1:10" x14ac:dyDescent="0.2">
      <c r="A321" s="241"/>
      <c r="B321" s="244"/>
      <c r="C321" s="247"/>
      <c r="D321" s="250"/>
      <c r="E321" s="264"/>
      <c r="F321" s="256"/>
      <c r="G321" s="256"/>
      <c r="H321" s="256"/>
      <c r="I321" s="42" t="s">
        <v>13</v>
      </c>
      <c r="J321" s="43"/>
    </row>
    <row r="322" spans="1:10" x14ac:dyDescent="0.2">
      <c r="A322" s="241"/>
      <c r="B322" s="244"/>
      <c r="C322" s="247"/>
      <c r="D322" s="250"/>
      <c r="E322" s="264"/>
      <c r="F322" s="256"/>
      <c r="G322" s="256"/>
      <c r="H322" s="256"/>
      <c r="I322" s="42" t="s">
        <v>14</v>
      </c>
      <c r="J322" s="43"/>
    </row>
    <row r="323" spans="1:10" x14ac:dyDescent="0.2">
      <c r="A323" s="242"/>
      <c r="B323" s="245"/>
      <c r="C323" s="248"/>
      <c r="D323" s="251"/>
      <c r="E323" s="265"/>
      <c r="F323" s="257"/>
      <c r="G323" s="257"/>
      <c r="H323" s="257"/>
      <c r="I323" s="42" t="s">
        <v>15</v>
      </c>
      <c r="J323" s="43"/>
    </row>
    <row r="324" spans="1:10" ht="24" x14ac:dyDescent="0.2">
      <c r="A324" s="39" t="s">
        <v>334</v>
      </c>
      <c r="B324" s="45" t="s">
        <v>141</v>
      </c>
      <c r="C324" s="37"/>
      <c r="D324" s="37"/>
      <c r="E324" s="40"/>
      <c r="F324" s="41"/>
      <c r="G324" s="69"/>
      <c r="H324" s="69"/>
      <c r="I324" s="37"/>
      <c r="J324" s="38">
        <f>SUM(J325:J331)</f>
        <v>71</v>
      </c>
    </row>
    <row r="325" spans="1:10" ht="24" x14ac:dyDescent="0.2">
      <c r="A325" s="240"/>
      <c r="B325" s="243"/>
      <c r="C325" s="246" t="s">
        <v>529</v>
      </c>
      <c r="D325" s="249" t="s">
        <v>585</v>
      </c>
      <c r="E325" s="263" t="s">
        <v>456</v>
      </c>
      <c r="F325" s="255" t="s">
        <v>41</v>
      </c>
      <c r="G325" s="255">
        <v>116</v>
      </c>
      <c r="H325" s="255" t="s">
        <v>943</v>
      </c>
      <c r="I325" s="42" t="s">
        <v>8</v>
      </c>
      <c r="J325" s="43"/>
    </row>
    <row r="326" spans="1:10" ht="24" x14ac:dyDescent="0.2">
      <c r="A326" s="241"/>
      <c r="B326" s="244"/>
      <c r="C326" s="247"/>
      <c r="D326" s="250"/>
      <c r="E326" s="264"/>
      <c r="F326" s="256"/>
      <c r="G326" s="256"/>
      <c r="H326" s="256"/>
      <c r="I326" s="42" t="s">
        <v>10</v>
      </c>
      <c r="J326" s="43"/>
    </row>
    <row r="327" spans="1:10" x14ac:dyDescent="0.2">
      <c r="A327" s="241"/>
      <c r="B327" s="244"/>
      <c r="C327" s="247"/>
      <c r="D327" s="250"/>
      <c r="E327" s="265"/>
      <c r="F327" s="257"/>
      <c r="G327" s="257"/>
      <c r="H327" s="257"/>
      <c r="I327" s="42" t="s">
        <v>11</v>
      </c>
      <c r="J327" s="43"/>
    </row>
    <row r="328" spans="1:10" ht="24" x14ac:dyDescent="0.2">
      <c r="A328" s="241"/>
      <c r="B328" s="244"/>
      <c r="C328" s="247"/>
      <c r="D328" s="250"/>
      <c r="E328" s="263" t="s">
        <v>572</v>
      </c>
      <c r="F328" s="255" t="s">
        <v>16</v>
      </c>
      <c r="G328" s="255">
        <v>116</v>
      </c>
      <c r="H328" s="255" t="s">
        <v>943</v>
      </c>
      <c r="I328" s="42" t="s">
        <v>12</v>
      </c>
      <c r="J328" s="43"/>
    </row>
    <row r="329" spans="1:10" x14ac:dyDescent="0.2">
      <c r="A329" s="241"/>
      <c r="B329" s="244"/>
      <c r="C329" s="247"/>
      <c r="D329" s="250"/>
      <c r="E329" s="264"/>
      <c r="F329" s="256"/>
      <c r="G329" s="256"/>
      <c r="H329" s="256"/>
      <c r="I329" s="42" t="s">
        <v>13</v>
      </c>
      <c r="J329" s="43"/>
    </row>
    <row r="330" spans="1:10" x14ac:dyDescent="0.2">
      <c r="A330" s="241"/>
      <c r="B330" s="244"/>
      <c r="C330" s="247"/>
      <c r="D330" s="250"/>
      <c r="E330" s="264"/>
      <c r="F330" s="256"/>
      <c r="G330" s="256"/>
      <c r="H330" s="256"/>
      <c r="I330" s="42" t="s">
        <v>14</v>
      </c>
      <c r="J330" s="43"/>
    </row>
    <row r="331" spans="1:10" x14ac:dyDescent="0.2">
      <c r="A331" s="242"/>
      <c r="B331" s="245"/>
      <c r="C331" s="248"/>
      <c r="D331" s="251"/>
      <c r="E331" s="265"/>
      <c r="F331" s="257"/>
      <c r="G331" s="257"/>
      <c r="H331" s="257"/>
      <c r="I331" s="42" t="s">
        <v>15</v>
      </c>
      <c r="J331" s="239">
        <v>71</v>
      </c>
    </row>
    <row r="332" spans="1:10" ht="22.5" customHeight="1" x14ac:dyDescent="0.2">
      <c r="A332" s="39" t="s">
        <v>139</v>
      </c>
      <c r="B332" s="45" t="s">
        <v>142</v>
      </c>
      <c r="C332" s="37"/>
      <c r="D332" s="37"/>
      <c r="E332" s="40"/>
      <c r="F332" s="41"/>
      <c r="G332" s="69"/>
      <c r="H332" s="69"/>
      <c r="I332" s="37"/>
      <c r="J332" s="38">
        <f>SUM(J333:J339)</f>
        <v>6224.4</v>
      </c>
    </row>
    <row r="333" spans="1:10" ht="25.5" customHeight="1" x14ac:dyDescent="0.2">
      <c r="A333" s="240"/>
      <c r="B333" s="243"/>
      <c r="C333" s="246" t="s">
        <v>529</v>
      </c>
      <c r="D333" s="249" t="s">
        <v>588</v>
      </c>
      <c r="E333" s="190" t="s">
        <v>457</v>
      </c>
      <c r="F333" s="44" t="s">
        <v>41</v>
      </c>
      <c r="G333" s="44">
        <v>3856</v>
      </c>
      <c r="H333" s="44" t="s">
        <v>943</v>
      </c>
      <c r="I333" s="42" t="s">
        <v>8</v>
      </c>
      <c r="J333" s="43"/>
    </row>
    <row r="334" spans="1:10" ht="24" x14ac:dyDescent="0.2">
      <c r="A334" s="241"/>
      <c r="B334" s="244"/>
      <c r="C334" s="247"/>
      <c r="D334" s="335"/>
      <c r="E334" s="131" t="s">
        <v>571</v>
      </c>
      <c r="F334" s="44" t="s">
        <v>16</v>
      </c>
      <c r="G334" s="44">
        <v>770</v>
      </c>
      <c r="H334" s="44" t="s">
        <v>943</v>
      </c>
      <c r="I334" s="42" t="s">
        <v>10</v>
      </c>
      <c r="J334" s="43"/>
    </row>
    <row r="335" spans="1:10" x14ac:dyDescent="0.2">
      <c r="A335" s="241"/>
      <c r="B335" s="244"/>
      <c r="C335" s="247"/>
      <c r="D335" s="336"/>
      <c r="E335" s="132" t="s">
        <v>591</v>
      </c>
      <c r="F335" s="44" t="s">
        <v>16</v>
      </c>
      <c r="G335" s="44">
        <v>820</v>
      </c>
      <c r="H335" s="44" t="s">
        <v>943</v>
      </c>
      <c r="I335" s="42" t="s">
        <v>11</v>
      </c>
      <c r="J335" s="43"/>
    </row>
    <row r="336" spans="1:10" ht="22.5" customHeight="1" x14ac:dyDescent="0.2">
      <c r="A336" s="241"/>
      <c r="B336" s="244"/>
      <c r="C336" s="247"/>
      <c r="D336" s="249" t="s">
        <v>589</v>
      </c>
      <c r="E336" s="263" t="s">
        <v>590</v>
      </c>
      <c r="F336" s="255" t="s">
        <v>16</v>
      </c>
      <c r="G336" s="255">
        <v>115</v>
      </c>
      <c r="H336" s="255" t="s">
        <v>943</v>
      </c>
      <c r="I336" s="42" t="s">
        <v>12</v>
      </c>
      <c r="J336" s="43"/>
    </row>
    <row r="337" spans="1:10" x14ac:dyDescent="0.2">
      <c r="A337" s="241"/>
      <c r="B337" s="244"/>
      <c r="C337" s="247"/>
      <c r="D337" s="250"/>
      <c r="E337" s="264"/>
      <c r="F337" s="256"/>
      <c r="G337" s="256"/>
      <c r="H337" s="256"/>
      <c r="I337" s="42" t="s">
        <v>13</v>
      </c>
      <c r="J337" s="43"/>
    </row>
    <row r="338" spans="1:10" x14ac:dyDescent="0.2">
      <c r="A338" s="241"/>
      <c r="B338" s="244"/>
      <c r="C338" s="247"/>
      <c r="D338" s="250"/>
      <c r="E338" s="264"/>
      <c r="F338" s="256"/>
      <c r="G338" s="256"/>
      <c r="H338" s="256"/>
      <c r="I338" s="42" t="s">
        <v>14</v>
      </c>
      <c r="J338" s="43"/>
    </row>
    <row r="339" spans="1:10" x14ac:dyDescent="0.2">
      <c r="A339" s="242"/>
      <c r="B339" s="245"/>
      <c r="C339" s="248"/>
      <c r="D339" s="251"/>
      <c r="E339" s="265"/>
      <c r="F339" s="257"/>
      <c r="G339" s="257"/>
      <c r="H339" s="257"/>
      <c r="I339" s="42" t="s">
        <v>15</v>
      </c>
      <c r="J339" s="239">
        <v>6224.4</v>
      </c>
    </row>
    <row r="340" spans="1:10" ht="21.75" customHeight="1" x14ac:dyDescent="0.2">
      <c r="A340" s="39" t="s">
        <v>140</v>
      </c>
      <c r="B340" s="45" t="s">
        <v>144</v>
      </c>
      <c r="C340" s="37"/>
      <c r="D340" s="37"/>
      <c r="E340" s="40"/>
      <c r="F340" s="41"/>
      <c r="G340" s="69"/>
      <c r="H340" s="69"/>
      <c r="I340" s="37"/>
      <c r="J340" s="38">
        <f>SUM(J341:J347)</f>
        <v>19</v>
      </c>
    </row>
    <row r="341" spans="1:10" ht="24" x14ac:dyDescent="0.2">
      <c r="A341" s="240"/>
      <c r="B341" s="243"/>
      <c r="C341" s="246" t="s">
        <v>529</v>
      </c>
      <c r="D341" s="249" t="s">
        <v>592</v>
      </c>
      <c r="E341" s="263" t="s">
        <v>458</v>
      </c>
      <c r="F341" s="255" t="s">
        <v>41</v>
      </c>
      <c r="G341" s="255">
        <v>20</v>
      </c>
      <c r="H341" s="255" t="s">
        <v>943</v>
      </c>
      <c r="I341" s="42" t="s">
        <v>8</v>
      </c>
      <c r="J341" s="43"/>
    </row>
    <row r="342" spans="1:10" ht="24" x14ac:dyDescent="0.2">
      <c r="A342" s="241"/>
      <c r="B342" s="244"/>
      <c r="C342" s="247"/>
      <c r="D342" s="250"/>
      <c r="E342" s="264"/>
      <c r="F342" s="256"/>
      <c r="G342" s="256"/>
      <c r="H342" s="256"/>
      <c r="I342" s="42" t="s">
        <v>10</v>
      </c>
      <c r="J342" s="43"/>
    </row>
    <row r="343" spans="1:10" x14ac:dyDescent="0.2">
      <c r="A343" s="241"/>
      <c r="B343" s="244"/>
      <c r="C343" s="247"/>
      <c r="D343" s="250"/>
      <c r="E343" s="265"/>
      <c r="F343" s="257"/>
      <c r="G343" s="257"/>
      <c r="H343" s="257"/>
      <c r="I343" s="42" t="s">
        <v>11</v>
      </c>
      <c r="J343" s="43"/>
    </row>
    <row r="344" spans="1:10" ht="24" x14ac:dyDescent="0.2">
      <c r="A344" s="241"/>
      <c r="B344" s="244"/>
      <c r="C344" s="247"/>
      <c r="D344" s="250"/>
      <c r="E344" s="263" t="s">
        <v>593</v>
      </c>
      <c r="F344" s="255" t="s">
        <v>16</v>
      </c>
      <c r="G344" s="255">
        <v>20</v>
      </c>
      <c r="H344" s="255" t="s">
        <v>943</v>
      </c>
      <c r="I344" s="42" t="s">
        <v>12</v>
      </c>
      <c r="J344" s="43"/>
    </row>
    <row r="345" spans="1:10" x14ac:dyDescent="0.2">
      <c r="A345" s="241"/>
      <c r="B345" s="244"/>
      <c r="C345" s="247"/>
      <c r="D345" s="250"/>
      <c r="E345" s="264"/>
      <c r="F345" s="256"/>
      <c r="G345" s="256"/>
      <c r="H345" s="256"/>
      <c r="I345" s="42" t="s">
        <v>13</v>
      </c>
      <c r="J345" s="43"/>
    </row>
    <row r="346" spans="1:10" x14ac:dyDescent="0.2">
      <c r="A346" s="241"/>
      <c r="B346" s="244"/>
      <c r="C346" s="247"/>
      <c r="D346" s="250"/>
      <c r="E346" s="264"/>
      <c r="F346" s="256"/>
      <c r="G346" s="256"/>
      <c r="H346" s="256"/>
      <c r="I346" s="42" t="s">
        <v>14</v>
      </c>
      <c r="J346" s="43"/>
    </row>
    <row r="347" spans="1:10" x14ac:dyDescent="0.2">
      <c r="A347" s="242"/>
      <c r="B347" s="245"/>
      <c r="C347" s="248"/>
      <c r="D347" s="251"/>
      <c r="E347" s="265"/>
      <c r="F347" s="257"/>
      <c r="G347" s="257"/>
      <c r="H347" s="257"/>
      <c r="I347" s="42" t="s">
        <v>15</v>
      </c>
      <c r="J347" s="239">
        <v>19</v>
      </c>
    </row>
    <row r="348" spans="1:10" ht="24.75" customHeight="1" x14ac:dyDescent="0.2">
      <c r="A348" s="39" t="s">
        <v>372</v>
      </c>
      <c r="B348" s="45" t="s">
        <v>145</v>
      </c>
      <c r="C348" s="37"/>
      <c r="D348" s="37"/>
      <c r="E348" s="40"/>
      <c r="F348" s="41"/>
      <c r="G348" s="69"/>
      <c r="H348" s="69"/>
      <c r="I348" s="37"/>
      <c r="J348" s="38">
        <f>SUM(J349:J355)</f>
        <v>483.2</v>
      </c>
    </row>
    <row r="349" spans="1:10" ht="24" x14ac:dyDescent="0.2">
      <c r="A349" s="240"/>
      <c r="B349" s="243"/>
      <c r="C349" s="246" t="s">
        <v>529</v>
      </c>
      <c r="D349" s="249" t="s">
        <v>594</v>
      </c>
      <c r="E349" s="263" t="s">
        <v>459</v>
      </c>
      <c r="F349" s="255" t="s">
        <v>41</v>
      </c>
      <c r="G349" s="255">
        <v>75</v>
      </c>
      <c r="H349" s="255" t="s">
        <v>943</v>
      </c>
      <c r="I349" s="42" t="s">
        <v>8</v>
      </c>
      <c r="J349" s="43">
        <v>244.2</v>
      </c>
    </row>
    <row r="350" spans="1:10" ht="24" x14ac:dyDescent="0.2">
      <c r="A350" s="241"/>
      <c r="B350" s="244"/>
      <c r="C350" s="247"/>
      <c r="D350" s="250"/>
      <c r="E350" s="265"/>
      <c r="F350" s="257"/>
      <c r="G350" s="257"/>
      <c r="H350" s="257"/>
      <c r="I350" s="42" t="s">
        <v>10</v>
      </c>
      <c r="J350" s="43"/>
    </row>
    <row r="351" spans="1:10" x14ac:dyDescent="0.2">
      <c r="A351" s="241"/>
      <c r="B351" s="244"/>
      <c r="C351" s="247"/>
      <c r="D351" s="250"/>
      <c r="E351" s="263" t="s">
        <v>595</v>
      </c>
      <c r="F351" s="255" t="s">
        <v>16</v>
      </c>
      <c r="G351" s="255">
        <v>135</v>
      </c>
      <c r="H351" s="255" t="s">
        <v>943</v>
      </c>
      <c r="I351" s="42" t="s">
        <v>11</v>
      </c>
      <c r="J351" s="43"/>
    </row>
    <row r="352" spans="1:10" ht="24" x14ac:dyDescent="0.2">
      <c r="A352" s="241"/>
      <c r="B352" s="244"/>
      <c r="C352" s="247"/>
      <c r="D352" s="250"/>
      <c r="E352" s="265"/>
      <c r="F352" s="257"/>
      <c r="G352" s="257"/>
      <c r="H352" s="257"/>
      <c r="I352" s="42" t="s">
        <v>12</v>
      </c>
      <c r="J352" s="43"/>
    </row>
    <row r="353" spans="1:10" x14ac:dyDescent="0.2">
      <c r="A353" s="241"/>
      <c r="B353" s="244"/>
      <c r="C353" s="247"/>
      <c r="D353" s="250"/>
      <c r="E353" s="263" t="s">
        <v>596</v>
      </c>
      <c r="F353" s="255" t="s">
        <v>16</v>
      </c>
      <c r="G353" s="255">
        <v>145</v>
      </c>
      <c r="H353" s="255" t="s">
        <v>943</v>
      </c>
      <c r="I353" s="42" t="s">
        <v>13</v>
      </c>
      <c r="J353" s="43"/>
    </row>
    <row r="354" spans="1:10" x14ac:dyDescent="0.2">
      <c r="A354" s="241"/>
      <c r="B354" s="244"/>
      <c r="C354" s="247"/>
      <c r="D354" s="250"/>
      <c r="E354" s="264"/>
      <c r="F354" s="256"/>
      <c r="G354" s="256"/>
      <c r="H354" s="256"/>
      <c r="I354" s="42" t="s">
        <v>14</v>
      </c>
      <c r="J354" s="43"/>
    </row>
    <row r="355" spans="1:10" x14ac:dyDescent="0.2">
      <c r="A355" s="242"/>
      <c r="B355" s="245"/>
      <c r="C355" s="248"/>
      <c r="D355" s="251"/>
      <c r="E355" s="265"/>
      <c r="F355" s="257"/>
      <c r="G355" s="257"/>
      <c r="H355" s="257"/>
      <c r="I355" s="42" t="s">
        <v>15</v>
      </c>
      <c r="J355" s="239">
        <v>239</v>
      </c>
    </row>
    <row r="356" spans="1:10" ht="22.5" customHeight="1" x14ac:dyDescent="0.2">
      <c r="A356" s="39" t="s">
        <v>143</v>
      </c>
      <c r="B356" s="45" t="s">
        <v>147</v>
      </c>
      <c r="C356" s="37"/>
      <c r="D356" s="37"/>
      <c r="E356" s="40"/>
      <c r="F356" s="41"/>
      <c r="G356" s="69"/>
      <c r="H356" s="69"/>
      <c r="I356" s="37"/>
      <c r="J356" s="38">
        <f>SUM(J357:J363)</f>
        <v>35</v>
      </c>
    </row>
    <row r="357" spans="1:10" ht="22.5" customHeight="1" x14ac:dyDescent="0.2">
      <c r="A357" s="240"/>
      <c r="B357" s="243"/>
      <c r="C357" s="246" t="s">
        <v>529</v>
      </c>
      <c r="D357" s="249" t="s">
        <v>592</v>
      </c>
      <c r="E357" s="263" t="s">
        <v>460</v>
      </c>
      <c r="F357" s="255" t="s">
        <v>41</v>
      </c>
      <c r="G357" s="255">
        <v>12</v>
      </c>
      <c r="H357" s="255" t="s">
        <v>943</v>
      </c>
      <c r="I357" s="42" t="s">
        <v>8</v>
      </c>
      <c r="J357" s="43"/>
    </row>
    <row r="358" spans="1:10" ht="22.5" customHeight="1" x14ac:dyDescent="0.2">
      <c r="A358" s="241"/>
      <c r="B358" s="244"/>
      <c r="C358" s="247"/>
      <c r="D358" s="250"/>
      <c r="E358" s="265"/>
      <c r="F358" s="257"/>
      <c r="G358" s="257"/>
      <c r="H358" s="257"/>
      <c r="I358" s="42" t="s">
        <v>10</v>
      </c>
      <c r="J358" s="43"/>
    </row>
    <row r="359" spans="1:10" x14ac:dyDescent="0.2">
      <c r="A359" s="241"/>
      <c r="B359" s="244"/>
      <c r="C359" s="247"/>
      <c r="D359" s="250"/>
      <c r="E359" s="263" t="s">
        <v>595</v>
      </c>
      <c r="F359" s="255" t="s">
        <v>16</v>
      </c>
      <c r="G359" s="255">
        <v>12</v>
      </c>
      <c r="H359" s="255" t="s">
        <v>943</v>
      </c>
      <c r="I359" s="42" t="s">
        <v>11</v>
      </c>
      <c r="J359" s="43"/>
    </row>
    <row r="360" spans="1:10" ht="24" x14ac:dyDescent="0.2">
      <c r="A360" s="241"/>
      <c r="B360" s="244"/>
      <c r="C360" s="247"/>
      <c r="D360" s="250"/>
      <c r="E360" s="265"/>
      <c r="F360" s="257"/>
      <c r="G360" s="257"/>
      <c r="H360" s="257"/>
      <c r="I360" s="42" t="s">
        <v>12</v>
      </c>
      <c r="J360" s="43"/>
    </row>
    <row r="361" spans="1:10" x14ac:dyDescent="0.2">
      <c r="A361" s="241"/>
      <c r="B361" s="244"/>
      <c r="C361" s="247"/>
      <c r="D361" s="250"/>
      <c r="E361" s="263" t="s">
        <v>554</v>
      </c>
      <c r="F361" s="255" t="s">
        <v>16</v>
      </c>
      <c r="G361" s="255">
        <v>12</v>
      </c>
      <c r="H361" s="255" t="s">
        <v>943</v>
      </c>
      <c r="I361" s="42" t="s">
        <v>13</v>
      </c>
      <c r="J361" s="43"/>
    </row>
    <row r="362" spans="1:10" x14ac:dyDescent="0.2">
      <c r="A362" s="241"/>
      <c r="B362" s="244"/>
      <c r="C362" s="247"/>
      <c r="D362" s="250"/>
      <c r="E362" s="264"/>
      <c r="F362" s="256"/>
      <c r="G362" s="256"/>
      <c r="H362" s="256"/>
      <c r="I362" s="42" t="s">
        <v>14</v>
      </c>
      <c r="J362" s="43"/>
    </row>
    <row r="363" spans="1:10" x14ac:dyDescent="0.2">
      <c r="A363" s="242"/>
      <c r="B363" s="245"/>
      <c r="C363" s="248"/>
      <c r="D363" s="251"/>
      <c r="E363" s="265"/>
      <c r="F363" s="257"/>
      <c r="G363" s="257"/>
      <c r="H363" s="257"/>
      <c r="I363" s="42" t="s">
        <v>15</v>
      </c>
      <c r="J363" s="43">
        <v>35</v>
      </c>
    </row>
    <row r="364" spans="1:10" ht="22.5" customHeight="1" x14ac:dyDescent="0.2">
      <c r="A364" s="39" t="s">
        <v>335</v>
      </c>
      <c r="B364" s="45" t="s">
        <v>149</v>
      </c>
      <c r="C364" s="37"/>
      <c r="D364" s="37"/>
      <c r="E364" s="40"/>
      <c r="F364" s="41"/>
      <c r="G364" s="69"/>
      <c r="H364" s="69"/>
      <c r="I364" s="37"/>
      <c r="J364" s="38">
        <f>SUM(J365:J371)</f>
        <v>177</v>
      </c>
    </row>
    <row r="365" spans="1:10" ht="24" x14ac:dyDescent="0.2">
      <c r="A365" s="240"/>
      <c r="B365" s="243"/>
      <c r="C365" s="246" t="s">
        <v>529</v>
      </c>
      <c r="D365" s="249" t="s">
        <v>592</v>
      </c>
      <c r="E365" s="263" t="s">
        <v>464</v>
      </c>
      <c r="F365" s="255" t="s">
        <v>41</v>
      </c>
      <c r="G365" s="255">
        <v>75</v>
      </c>
      <c r="H365" s="255" t="s">
        <v>943</v>
      </c>
      <c r="I365" s="42" t="s">
        <v>8</v>
      </c>
      <c r="J365" s="43"/>
    </row>
    <row r="366" spans="1:10" ht="21" customHeight="1" x14ac:dyDescent="0.2">
      <c r="A366" s="241"/>
      <c r="B366" s="244"/>
      <c r="C366" s="247"/>
      <c r="D366" s="250"/>
      <c r="E366" s="265"/>
      <c r="F366" s="257"/>
      <c r="G366" s="257"/>
      <c r="H366" s="257"/>
      <c r="I366" s="42" t="s">
        <v>10</v>
      </c>
      <c r="J366" s="43"/>
    </row>
    <row r="367" spans="1:10" x14ac:dyDescent="0.2">
      <c r="A367" s="241"/>
      <c r="B367" s="244"/>
      <c r="C367" s="247"/>
      <c r="D367" s="250"/>
      <c r="E367" s="263" t="s">
        <v>595</v>
      </c>
      <c r="F367" s="255" t="s">
        <v>16</v>
      </c>
      <c r="G367" s="255">
        <v>17</v>
      </c>
      <c r="H367" s="255" t="s">
        <v>943</v>
      </c>
      <c r="I367" s="42" t="s">
        <v>11</v>
      </c>
      <c r="J367" s="43"/>
    </row>
    <row r="368" spans="1:10" ht="23.25" customHeight="1" x14ac:dyDescent="0.2">
      <c r="A368" s="241"/>
      <c r="B368" s="244"/>
      <c r="C368" s="247"/>
      <c r="D368" s="250"/>
      <c r="E368" s="265"/>
      <c r="F368" s="257"/>
      <c r="G368" s="257"/>
      <c r="H368" s="257"/>
      <c r="I368" s="42" t="s">
        <v>12</v>
      </c>
      <c r="J368" s="43"/>
    </row>
    <row r="369" spans="1:10" x14ac:dyDescent="0.2">
      <c r="A369" s="241"/>
      <c r="B369" s="244"/>
      <c r="C369" s="247"/>
      <c r="D369" s="250"/>
      <c r="E369" s="263" t="s">
        <v>554</v>
      </c>
      <c r="F369" s="255" t="s">
        <v>16</v>
      </c>
      <c r="G369" s="255">
        <v>17</v>
      </c>
      <c r="H369" s="255" t="s">
        <v>943</v>
      </c>
      <c r="I369" s="42" t="s">
        <v>13</v>
      </c>
      <c r="J369" s="43"/>
    </row>
    <row r="370" spans="1:10" x14ac:dyDescent="0.2">
      <c r="A370" s="241"/>
      <c r="B370" s="244"/>
      <c r="C370" s="247"/>
      <c r="D370" s="250"/>
      <c r="E370" s="264"/>
      <c r="F370" s="256"/>
      <c r="G370" s="256"/>
      <c r="H370" s="256"/>
      <c r="I370" s="42" t="s">
        <v>14</v>
      </c>
      <c r="J370" s="43"/>
    </row>
    <row r="371" spans="1:10" x14ac:dyDescent="0.2">
      <c r="A371" s="242"/>
      <c r="B371" s="245"/>
      <c r="C371" s="248"/>
      <c r="D371" s="251"/>
      <c r="E371" s="265"/>
      <c r="F371" s="257"/>
      <c r="G371" s="257"/>
      <c r="H371" s="257"/>
      <c r="I371" s="42" t="s">
        <v>15</v>
      </c>
      <c r="J371" s="43">
        <v>177</v>
      </c>
    </row>
    <row r="372" spans="1:10" ht="24" customHeight="1" x14ac:dyDescent="0.2">
      <c r="A372" s="39" t="s">
        <v>146</v>
      </c>
      <c r="B372" s="45" t="s">
        <v>151</v>
      </c>
      <c r="C372" s="37"/>
      <c r="D372" s="37"/>
      <c r="E372" s="40"/>
      <c r="F372" s="41"/>
      <c r="G372" s="69"/>
      <c r="H372" s="69"/>
      <c r="I372" s="37"/>
      <c r="J372" s="38">
        <f>SUM(J373:J379)</f>
        <v>57</v>
      </c>
    </row>
    <row r="373" spans="1:10" ht="24" x14ac:dyDescent="0.2">
      <c r="A373" s="240"/>
      <c r="B373" s="243"/>
      <c r="C373" s="246" t="s">
        <v>529</v>
      </c>
      <c r="D373" s="249" t="s">
        <v>592</v>
      </c>
      <c r="E373" s="263" t="s">
        <v>462</v>
      </c>
      <c r="F373" s="255" t="s">
        <v>41</v>
      </c>
      <c r="G373" s="255">
        <v>19</v>
      </c>
      <c r="H373" s="255" t="s">
        <v>943</v>
      </c>
      <c r="I373" s="42" t="s">
        <v>8</v>
      </c>
      <c r="J373" s="43"/>
    </row>
    <row r="374" spans="1:10" ht="22.5" customHeight="1" x14ac:dyDescent="0.2">
      <c r="A374" s="241"/>
      <c r="B374" s="244"/>
      <c r="C374" s="247"/>
      <c r="D374" s="250"/>
      <c r="E374" s="265"/>
      <c r="F374" s="257"/>
      <c r="G374" s="257"/>
      <c r="H374" s="257"/>
      <c r="I374" s="42" t="s">
        <v>10</v>
      </c>
      <c r="J374" s="43"/>
    </row>
    <row r="375" spans="1:10" x14ac:dyDescent="0.2">
      <c r="A375" s="241"/>
      <c r="B375" s="244"/>
      <c r="C375" s="247"/>
      <c r="D375" s="250"/>
      <c r="E375" s="263" t="s">
        <v>595</v>
      </c>
      <c r="F375" s="255" t="s">
        <v>16</v>
      </c>
      <c r="G375" s="255">
        <v>7</v>
      </c>
      <c r="H375" s="255" t="s">
        <v>943</v>
      </c>
      <c r="I375" s="42" t="s">
        <v>11</v>
      </c>
      <c r="J375" s="43"/>
    </row>
    <row r="376" spans="1:10" ht="24" x14ac:dyDescent="0.2">
      <c r="A376" s="241"/>
      <c r="B376" s="244"/>
      <c r="C376" s="247"/>
      <c r="D376" s="250"/>
      <c r="E376" s="265"/>
      <c r="F376" s="257"/>
      <c r="G376" s="257"/>
      <c r="H376" s="257"/>
      <c r="I376" s="42" t="s">
        <v>12</v>
      </c>
      <c r="J376" s="43"/>
    </row>
    <row r="377" spans="1:10" x14ac:dyDescent="0.2">
      <c r="A377" s="241"/>
      <c r="B377" s="244"/>
      <c r="C377" s="247"/>
      <c r="D377" s="250"/>
      <c r="E377" s="263" t="s">
        <v>554</v>
      </c>
      <c r="F377" s="255" t="s">
        <v>16</v>
      </c>
      <c r="G377" s="255">
        <v>7</v>
      </c>
      <c r="H377" s="255" t="s">
        <v>943</v>
      </c>
      <c r="I377" s="42" t="s">
        <v>13</v>
      </c>
      <c r="J377" s="43"/>
    </row>
    <row r="378" spans="1:10" x14ac:dyDescent="0.2">
      <c r="A378" s="241"/>
      <c r="B378" s="244"/>
      <c r="C378" s="247"/>
      <c r="D378" s="250"/>
      <c r="E378" s="264"/>
      <c r="F378" s="256"/>
      <c r="G378" s="256"/>
      <c r="H378" s="256"/>
      <c r="I378" s="42" t="s">
        <v>14</v>
      </c>
      <c r="J378" s="43"/>
    </row>
    <row r="379" spans="1:10" x14ac:dyDescent="0.2">
      <c r="A379" s="242"/>
      <c r="B379" s="245"/>
      <c r="C379" s="248"/>
      <c r="D379" s="251"/>
      <c r="E379" s="265"/>
      <c r="F379" s="257"/>
      <c r="G379" s="257"/>
      <c r="H379" s="257"/>
      <c r="I379" s="42" t="s">
        <v>15</v>
      </c>
      <c r="J379" s="43">
        <v>57</v>
      </c>
    </row>
    <row r="380" spans="1:10" ht="24.75" customHeight="1" x14ac:dyDescent="0.2">
      <c r="A380" s="39" t="s">
        <v>148</v>
      </c>
      <c r="B380" s="45" t="s">
        <v>153</v>
      </c>
      <c r="C380" s="37"/>
      <c r="D380" s="37"/>
      <c r="E380" s="40"/>
      <c r="F380" s="41"/>
      <c r="G380" s="69"/>
      <c r="H380" s="69"/>
      <c r="I380" s="37"/>
      <c r="J380" s="38">
        <f>SUM(J381:J387)</f>
        <v>14</v>
      </c>
    </row>
    <row r="381" spans="1:10" ht="24" x14ac:dyDescent="0.2">
      <c r="A381" s="240"/>
      <c r="B381" s="243"/>
      <c r="C381" s="246" t="s">
        <v>529</v>
      </c>
      <c r="D381" s="249" t="s">
        <v>592</v>
      </c>
      <c r="E381" s="263" t="s">
        <v>463</v>
      </c>
      <c r="F381" s="255" t="s">
        <v>41</v>
      </c>
      <c r="G381" s="255">
        <v>1</v>
      </c>
      <c r="H381" s="255" t="s">
        <v>943</v>
      </c>
      <c r="I381" s="42" t="s">
        <v>8</v>
      </c>
      <c r="J381" s="43"/>
    </row>
    <row r="382" spans="1:10" ht="24" x14ac:dyDescent="0.2">
      <c r="A382" s="241"/>
      <c r="B382" s="244"/>
      <c r="C382" s="247"/>
      <c r="D382" s="250"/>
      <c r="E382" s="265"/>
      <c r="F382" s="257"/>
      <c r="G382" s="257"/>
      <c r="H382" s="257"/>
      <c r="I382" s="42" t="s">
        <v>10</v>
      </c>
      <c r="J382" s="43"/>
    </row>
    <row r="383" spans="1:10" x14ac:dyDescent="0.2">
      <c r="A383" s="241"/>
      <c r="B383" s="244"/>
      <c r="C383" s="247"/>
      <c r="D383" s="250"/>
      <c r="E383" s="263" t="s">
        <v>595</v>
      </c>
      <c r="F383" s="255" t="s">
        <v>16</v>
      </c>
      <c r="G383" s="255">
        <v>1</v>
      </c>
      <c r="H383" s="255" t="s">
        <v>943</v>
      </c>
      <c r="I383" s="42" t="s">
        <v>11</v>
      </c>
      <c r="J383" s="43"/>
    </row>
    <row r="384" spans="1:10" ht="24" x14ac:dyDescent="0.2">
      <c r="A384" s="241"/>
      <c r="B384" s="244"/>
      <c r="C384" s="247"/>
      <c r="D384" s="250"/>
      <c r="E384" s="265"/>
      <c r="F384" s="257"/>
      <c r="G384" s="257"/>
      <c r="H384" s="257"/>
      <c r="I384" s="42" t="s">
        <v>12</v>
      </c>
      <c r="J384" s="43"/>
    </row>
    <row r="385" spans="1:10" x14ac:dyDescent="0.2">
      <c r="A385" s="241"/>
      <c r="B385" s="244"/>
      <c r="C385" s="247"/>
      <c r="D385" s="250"/>
      <c r="E385" s="263" t="s">
        <v>554</v>
      </c>
      <c r="F385" s="255" t="s">
        <v>16</v>
      </c>
      <c r="G385" s="255">
        <v>1</v>
      </c>
      <c r="H385" s="255" t="s">
        <v>943</v>
      </c>
      <c r="I385" s="42" t="s">
        <v>13</v>
      </c>
      <c r="J385" s="43"/>
    </row>
    <row r="386" spans="1:10" x14ac:dyDescent="0.2">
      <c r="A386" s="241"/>
      <c r="B386" s="244"/>
      <c r="C386" s="247"/>
      <c r="D386" s="250"/>
      <c r="E386" s="264"/>
      <c r="F386" s="256"/>
      <c r="G386" s="256"/>
      <c r="H386" s="256"/>
      <c r="I386" s="42" t="s">
        <v>14</v>
      </c>
      <c r="J386" s="43"/>
    </row>
    <row r="387" spans="1:10" x14ac:dyDescent="0.2">
      <c r="A387" s="242"/>
      <c r="B387" s="245"/>
      <c r="C387" s="248"/>
      <c r="D387" s="251"/>
      <c r="E387" s="265"/>
      <c r="F387" s="257"/>
      <c r="G387" s="257"/>
      <c r="H387" s="257"/>
      <c r="I387" s="42" t="s">
        <v>15</v>
      </c>
      <c r="J387" s="43">
        <v>14</v>
      </c>
    </row>
    <row r="388" spans="1:10" ht="24" customHeight="1" x14ac:dyDescent="0.2">
      <c r="A388" s="39" t="s">
        <v>150</v>
      </c>
      <c r="B388" s="45" t="s">
        <v>155</v>
      </c>
      <c r="C388" s="37"/>
      <c r="D388" s="37"/>
      <c r="E388" s="40"/>
      <c r="F388" s="41"/>
      <c r="G388" s="69"/>
      <c r="H388" s="69"/>
      <c r="I388" s="37"/>
      <c r="J388" s="38">
        <f>SUM(J389:J395)</f>
        <v>7</v>
      </c>
    </row>
    <row r="389" spans="1:10" ht="24.75" customHeight="1" x14ac:dyDescent="0.2">
      <c r="A389" s="240"/>
      <c r="B389" s="243"/>
      <c r="C389" s="246" t="s">
        <v>529</v>
      </c>
      <c r="D389" s="249" t="s">
        <v>592</v>
      </c>
      <c r="E389" s="252" t="s">
        <v>156</v>
      </c>
      <c r="F389" s="371" t="s">
        <v>41</v>
      </c>
      <c r="G389" s="324" t="s">
        <v>888</v>
      </c>
      <c r="H389" s="255" t="s">
        <v>66</v>
      </c>
      <c r="I389" s="42" t="s">
        <v>8</v>
      </c>
      <c r="J389" s="43"/>
    </row>
    <row r="390" spans="1:10" ht="22.5" customHeight="1" x14ac:dyDescent="0.2">
      <c r="A390" s="241"/>
      <c r="B390" s="244"/>
      <c r="C390" s="247"/>
      <c r="D390" s="250"/>
      <c r="E390" s="254"/>
      <c r="F390" s="373"/>
      <c r="G390" s="355"/>
      <c r="H390" s="257"/>
      <c r="I390" s="42" t="s">
        <v>10</v>
      </c>
      <c r="J390" s="43"/>
    </row>
    <row r="391" spans="1:10" ht="12" customHeight="1" x14ac:dyDescent="0.2">
      <c r="A391" s="241"/>
      <c r="B391" s="244"/>
      <c r="C391" s="247"/>
      <c r="D391" s="250"/>
      <c r="E391" s="263" t="s">
        <v>595</v>
      </c>
      <c r="F391" s="255" t="s">
        <v>16</v>
      </c>
      <c r="G391" s="255">
        <v>0</v>
      </c>
      <c r="H391" s="255" t="s">
        <v>66</v>
      </c>
      <c r="I391" s="42" t="s">
        <v>11</v>
      </c>
      <c r="J391" s="43"/>
    </row>
    <row r="392" spans="1:10" ht="24" x14ac:dyDescent="0.2">
      <c r="A392" s="241"/>
      <c r="B392" s="244"/>
      <c r="C392" s="247"/>
      <c r="D392" s="250"/>
      <c r="E392" s="265"/>
      <c r="F392" s="257"/>
      <c r="G392" s="257"/>
      <c r="H392" s="257"/>
      <c r="I392" s="42" t="s">
        <v>12</v>
      </c>
      <c r="J392" s="43"/>
    </row>
    <row r="393" spans="1:10" x14ac:dyDescent="0.2">
      <c r="A393" s="241"/>
      <c r="B393" s="244"/>
      <c r="C393" s="247"/>
      <c r="D393" s="250"/>
      <c r="E393" s="263" t="s">
        <v>554</v>
      </c>
      <c r="F393" s="255" t="s">
        <v>16</v>
      </c>
      <c r="G393" s="255">
        <v>0</v>
      </c>
      <c r="H393" s="255" t="s">
        <v>66</v>
      </c>
      <c r="I393" s="42" t="s">
        <v>13</v>
      </c>
      <c r="J393" s="43"/>
    </row>
    <row r="394" spans="1:10" x14ac:dyDescent="0.2">
      <c r="A394" s="241"/>
      <c r="B394" s="244"/>
      <c r="C394" s="247"/>
      <c r="D394" s="250"/>
      <c r="E394" s="264"/>
      <c r="F394" s="256"/>
      <c r="G394" s="256"/>
      <c r="H394" s="256"/>
      <c r="I394" s="42" t="s">
        <v>14</v>
      </c>
      <c r="J394" s="43"/>
    </row>
    <row r="395" spans="1:10" x14ac:dyDescent="0.2">
      <c r="A395" s="242"/>
      <c r="B395" s="245"/>
      <c r="C395" s="248"/>
      <c r="D395" s="251"/>
      <c r="E395" s="265"/>
      <c r="F395" s="257"/>
      <c r="G395" s="257"/>
      <c r="H395" s="257"/>
      <c r="I395" s="42" t="s">
        <v>15</v>
      </c>
      <c r="J395" s="43">
        <v>7</v>
      </c>
    </row>
    <row r="396" spans="1:10" ht="24" customHeight="1" x14ac:dyDescent="0.2">
      <c r="A396" s="39" t="s">
        <v>152</v>
      </c>
      <c r="B396" s="45" t="s">
        <v>157</v>
      </c>
      <c r="C396" s="37"/>
      <c r="D396" s="37"/>
      <c r="E396" s="40"/>
      <c r="F396" s="41"/>
      <c r="G396" s="69"/>
      <c r="H396" s="69"/>
      <c r="I396" s="37"/>
      <c r="J396" s="38">
        <f>SUM(J397:J403)</f>
        <v>10</v>
      </c>
    </row>
    <row r="397" spans="1:10" ht="24" x14ac:dyDescent="0.2">
      <c r="A397" s="240"/>
      <c r="B397" s="243"/>
      <c r="C397" s="246" t="s">
        <v>529</v>
      </c>
      <c r="D397" s="249" t="s">
        <v>592</v>
      </c>
      <c r="E397" s="255" t="s">
        <v>461</v>
      </c>
      <c r="F397" s="255" t="s">
        <v>41</v>
      </c>
      <c r="G397" s="255">
        <v>12</v>
      </c>
      <c r="H397" s="255" t="s">
        <v>943</v>
      </c>
      <c r="I397" s="42" t="s">
        <v>8</v>
      </c>
      <c r="J397" s="43"/>
    </row>
    <row r="398" spans="1:10" ht="24" x14ac:dyDescent="0.2">
      <c r="A398" s="241"/>
      <c r="B398" s="244"/>
      <c r="C398" s="247"/>
      <c r="D398" s="250"/>
      <c r="E398" s="257"/>
      <c r="F398" s="257"/>
      <c r="G398" s="257"/>
      <c r="H398" s="257"/>
      <c r="I398" s="42" t="s">
        <v>10</v>
      </c>
      <c r="J398" s="43"/>
    </row>
    <row r="399" spans="1:10" x14ac:dyDescent="0.2">
      <c r="A399" s="241"/>
      <c r="B399" s="244"/>
      <c r="C399" s="247"/>
      <c r="D399" s="250"/>
      <c r="E399" s="263" t="s">
        <v>595</v>
      </c>
      <c r="F399" s="255" t="s">
        <v>16</v>
      </c>
      <c r="G399" s="255">
        <v>10</v>
      </c>
      <c r="H399" s="255" t="s">
        <v>943</v>
      </c>
      <c r="I399" s="42" t="s">
        <v>11</v>
      </c>
      <c r="J399" s="43"/>
    </row>
    <row r="400" spans="1:10" ht="24" x14ac:dyDescent="0.2">
      <c r="A400" s="241"/>
      <c r="B400" s="244"/>
      <c r="C400" s="247"/>
      <c r="D400" s="250"/>
      <c r="E400" s="265"/>
      <c r="F400" s="257"/>
      <c r="G400" s="257"/>
      <c r="H400" s="257"/>
      <c r="I400" s="42" t="s">
        <v>12</v>
      </c>
      <c r="J400" s="43"/>
    </row>
    <row r="401" spans="1:10" x14ac:dyDescent="0.2">
      <c r="A401" s="241"/>
      <c r="B401" s="244"/>
      <c r="C401" s="247"/>
      <c r="D401" s="250"/>
      <c r="E401" s="263" t="s">
        <v>554</v>
      </c>
      <c r="F401" s="255" t="s">
        <v>16</v>
      </c>
      <c r="G401" s="255">
        <v>10</v>
      </c>
      <c r="H401" s="255" t="s">
        <v>943</v>
      </c>
      <c r="I401" s="42" t="s">
        <v>13</v>
      </c>
      <c r="J401" s="43"/>
    </row>
    <row r="402" spans="1:10" x14ac:dyDescent="0.2">
      <c r="A402" s="241"/>
      <c r="B402" s="244"/>
      <c r="C402" s="247"/>
      <c r="D402" s="250"/>
      <c r="E402" s="264"/>
      <c r="F402" s="256"/>
      <c r="G402" s="256"/>
      <c r="H402" s="256"/>
      <c r="I402" s="42" t="s">
        <v>14</v>
      </c>
      <c r="J402" s="43"/>
    </row>
    <row r="403" spans="1:10" x14ac:dyDescent="0.2">
      <c r="A403" s="242"/>
      <c r="B403" s="245"/>
      <c r="C403" s="248"/>
      <c r="D403" s="251"/>
      <c r="E403" s="265"/>
      <c r="F403" s="257"/>
      <c r="G403" s="257"/>
      <c r="H403" s="257"/>
      <c r="I403" s="42" t="s">
        <v>15</v>
      </c>
      <c r="J403" s="43">
        <v>10</v>
      </c>
    </row>
    <row r="404" spans="1:10" ht="25.5" customHeight="1" x14ac:dyDescent="0.2">
      <c r="A404" s="39" t="s">
        <v>154</v>
      </c>
      <c r="B404" s="36" t="s">
        <v>158</v>
      </c>
      <c r="C404" s="37"/>
      <c r="D404" s="37"/>
      <c r="E404" s="40"/>
      <c r="F404" s="41"/>
      <c r="G404" s="69"/>
      <c r="H404" s="69"/>
      <c r="I404" s="37"/>
      <c r="J404" s="38">
        <f>SUM(J405:J411)</f>
        <v>5.3</v>
      </c>
    </row>
    <row r="405" spans="1:10" ht="24" x14ac:dyDescent="0.2">
      <c r="A405" s="240"/>
      <c r="B405" s="243"/>
      <c r="C405" s="246" t="s">
        <v>529</v>
      </c>
      <c r="D405" s="249" t="s">
        <v>597</v>
      </c>
      <c r="E405" s="263" t="s">
        <v>159</v>
      </c>
      <c r="F405" s="332" t="s">
        <v>41</v>
      </c>
      <c r="G405" s="255">
        <v>3</v>
      </c>
      <c r="H405" s="255" t="s">
        <v>943</v>
      </c>
      <c r="I405" s="42" t="s">
        <v>8</v>
      </c>
      <c r="J405" s="43"/>
    </row>
    <row r="406" spans="1:10" ht="24" x14ac:dyDescent="0.2">
      <c r="A406" s="241"/>
      <c r="B406" s="244"/>
      <c r="C406" s="247"/>
      <c r="D406" s="250"/>
      <c r="E406" s="264"/>
      <c r="F406" s="333"/>
      <c r="G406" s="256"/>
      <c r="H406" s="256"/>
      <c r="I406" s="42" t="s">
        <v>10</v>
      </c>
      <c r="J406" s="43">
        <v>5.3</v>
      </c>
    </row>
    <row r="407" spans="1:10" x14ac:dyDescent="0.2">
      <c r="A407" s="241"/>
      <c r="B407" s="244"/>
      <c r="C407" s="247"/>
      <c r="D407" s="250"/>
      <c r="E407" s="264"/>
      <c r="F407" s="333"/>
      <c r="G407" s="256"/>
      <c r="H407" s="256"/>
      <c r="I407" s="42" t="s">
        <v>11</v>
      </c>
      <c r="J407" s="43"/>
    </row>
    <row r="408" spans="1:10" ht="24" x14ac:dyDescent="0.2">
      <c r="A408" s="241"/>
      <c r="B408" s="244"/>
      <c r="C408" s="247"/>
      <c r="D408" s="250"/>
      <c r="E408" s="264"/>
      <c r="F408" s="333"/>
      <c r="G408" s="256"/>
      <c r="H408" s="256"/>
      <c r="I408" s="42" t="s">
        <v>12</v>
      </c>
      <c r="J408" s="43"/>
    </row>
    <row r="409" spans="1:10" x14ac:dyDescent="0.2">
      <c r="A409" s="241"/>
      <c r="B409" s="244"/>
      <c r="C409" s="247"/>
      <c r="D409" s="250"/>
      <c r="E409" s="264"/>
      <c r="F409" s="333"/>
      <c r="G409" s="256"/>
      <c r="H409" s="256"/>
      <c r="I409" s="42" t="s">
        <v>13</v>
      </c>
      <c r="J409" s="43"/>
    </row>
    <row r="410" spans="1:10" x14ac:dyDescent="0.2">
      <c r="A410" s="241"/>
      <c r="B410" s="244"/>
      <c r="C410" s="247"/>
      <c r="D410" s="250"/>
      <c r="E410" s="264"/>
      <c r="F410" s="333"/>
      <c r="G410" s="256"/>
      <c r="H410" s="256"/>
      <c r="I410" s="42" t="s">
        <v>14</v>
      </c>
      <c r="J410" s="43"/>
    </row>
    <row r="411" spans="1:10" x14ac:dyDescent="0.2">
      <c r="A411" s="242"/>
      <c r="B411" s="245"/>
      <c r="C411" s="248"/>
      <c r="D411" s="251"/>
      <c r="E411" s="265"/>
      <c r="F411" s="334"/>
      <c r="G411" s="257"/>
      <c r="H411" s="257"/>
      <c r="I411" s="42" t="s">
        <v>15</v>
      </c>
      <c r="J411" s="43"/>
    </row>
    <row r="412" spans="1:10" ht="25.5" customHeight="1" x14ac:dyDescent="0.2">
      <c r="A412" s="39" t="s">
        <v>889</v>
      </c>
      <c r="B412" s="36" t="s">
        <v>890</v>
      </c>
      <c r="C412" s="37"/>
      <c r="D412" s="37"/>
      <c r="E412" s="40"/>
      <c r="F412" s="41"/>
      <c r="G412" s="69"/>
      <c r="H412" s="69"/>
      <c r="I412" s="37"/>
      <c r="J412" s="38">
        <f>SUM(J413:J419)</f>
        <v>7.2</v>
      </c>
    </row>
    <row r="413" spans="1:10" ht="24" x14ac:dyDescent="0.2">
      <c r="A413" s="240"/>
      <c r="B413" s="243"/>
      <c r="C413" s="246" t="s">
        <v>529</v>
      </c>
      <c r="D413" s="249" t="s">
        <v>892</v>
      </c>
      <c r="E413" s="263" t="s">
        <v>46</v>
      </c>
      <c r="F413" s="332" t="s">
        <v>41</v>
      </c>
      <c r="G413" s="255" t="s">
        <v>891</v>
      </c>
      <c r="H413" s="255" t="s">
        <v>943</v>
      </c>
      <c r="I413" s="42" t="s">
        <v>8</v>
      </c>
      <c r="J413" s="43"/>
    </row>
    <row r="414" spans="1:10" ht="24" x14ac:dyDescent="0.2">
      <c r="A414" s="241"/>
      <c r="B414" s="244"/>
      <c r="C414" s="247"/>
      <c r="D414" s="250"/>
      <c r="E414" s="264"/>
      <c r="F414" s="333"/>
      <c r="G414" s="256"/>
      <c r="H414" s="256"/>
      <c r="I414" s="42" t="s">
        <v>10</v>
      </c>
      <c r="J414" s="43">
        <v>0.9</v>
      </c>
    </row>
    <row r="415" spans="1:10" x14ac:dyDescent="0.2">
      <c r="A415" s="241"/>
      <c r="B415" s="244"/>
      <c r="C415" s="247"/>
      <c r="D415" s="250"/>
      <c r="E415" s="264"/>
      <c r="F415" s="333"/>
      <c r="G415" s="256"/>
      <c r="H415" s="256"/>
      <c r="I415" s="42" t="s">
        <v>11</v>
      </c>
      <c r="J415" s="43"/>
    </row>
    <row r="416" spans="1:10" ht="24" x14ac:dyDescent="0.2">
      <c r="A416" s="241"/>
      <c r="B416" s="244"/>
      <c r="C416" s="247"/>
      <c r="D416" s="250"/>
      <c r="E416" s="264"/>
      <c r="F416" s="333"/>
      <c r="G416" s="256"/>
      <c r="H416" s="256"/>
      <c r="I416" s="42" t="s">
        <v>12</v>
      </c>
      <c r="J416" s="43">
        <v>6.3</v>
      </c>
    </row>
    <row r="417" spans="1:10" x14ac:dyDescent="0.2">
      <c r="A417" s="241"/>
      <c r="B417" s="244"/>
      <c r="C417" s="247"/>
      <c r="D417" s="250"/>
      <c r="E417" s="264"/>
      <c r="F417" s="333"/>
      <c r="G417" s="256"/>
      <c r="H417" s="256"/>
      <c r="I417" s="42" t="s">
        <v>13</v>
      </c>
      <c r="J417" s="43"/>
    </row>
    <row r="418" spans="1:10" x14ac:dyDescent="0.2">
      <c r="A418" s="241"/>
      <c r="B418" s="244"/>
      <c r="C418" s="247"/>
      <c r="D418" s="250"/>
      <c r="E418" s="264"/>
      <c r="F418" s="333"/>
      <c r="G418" s="256"/>
      <c r="H418" s="256"/>
      <c r="I418" s="42" t="s">
        <v>14</v>
      </c>
      <c r="J418" s="43"/>
    </row>
    <row r="419" spans="1:10" x14ac:dyDescent="0.2">
      <c r="A419" s="242"/>
      <c r="B419" s="245"/>
      <c r="C419" s="248"/>
      <c r="D419" s="251"/>
      <c r="E419" s="265"/>
      <c r="F419" s="334"/>
      <c r="G419" s="257"/>
      <c r="H419" s="257"/>
      <c r="I419" s="42" t="s">
        <v>15</v>
      </c>
      <c r="J419" s="43"/>
    </row>
    <row r="420" spans="1:10" ht="25.5" customHeight="1" x14ac:dyDescent="0.2">
      <c r="A420" s="39" t="s">
        <v>893</v>
      </c>
      <c r="B420" s="36" t="s">
        <v>895</v>
      </c>
      <c r="C420" s="37"/>
      <c r="D420" s="37"/>
      <c r="E420" s="40"/>
      <c r="F420" s="215"/>
      <c r="G420" s="216"/>
      <c r="H420" s="216"/>
      <c r="I420" s="37"/>
      <c r="J420" s="38">
        <f>SUM(J421:J427)</f>
        <v>9</v>
      </c>
    </row>
    <row r="421" spans="1:10" ht="24" x14ac:dyDescent="0.2">
      <c r="A421" s="240"/>
      <c r="B421" s="243"/>
      <c r="C421" s="246" t="s">
        <v>529</v>
      </c>
      <c r="D421" s="249" t="s">
        <v>894</v>
      </c>
      <c r="E421" s="263" t="s">
        <v>896</v>
      </c>
      <c r="F421" s="331" t="s">
        <v>41</v>
      </c>
      <c r="G421" s="327">
        <v>4</v>
      </c>
      <c r="H421" s="327" t="s">
        <v>971</v>
      </c>
      <c r="I421" s="42" t="s">
        <v>8</v>
      </c>
      <c r="J421" s="43"/>
    </row>
    <row r="422" spans="1:10" ht="24" x14ac:dyDescent="0.2">
      <c r="A422" s="241"/>
      <c r="B422" s="244"/>
      <c r="C422" s="247"/>
      <c r="D422" s="250"/>
      <c r="E422" s="265"/>
      <c r="F422" s="331"/>
      <c r="G422" s="327"/>
      <c r="H422" s="327"/>
      <c r="I422" s="42" t="s">
        <v>10</v>
      </c>
      <c r="J422" s="43"/>
    </row>
    <row r="423" spans="1:10" x14ac:dyDescent="0.2">
      <c r="A423" s="241"/>
      <c r="B423" s="244"/>
      <c r="C423" s="247"/>
      <c r="D423" s="250"/>
      <c r="E423" s="264" t="s">
        <v>595</v>
      </c>
      <c r="F423" s="331" t="s">
        <v>16</v>
      </c>
      <c r="G423" s="327">
        <v>4</v>
      </c>
      <c r="H423" s="327" t="s">
        <v>943</v>
      </c>
      <c r="I423" s="42" t="s">
        <v>11</v>
      </c>
      <c r="J423" s="43"/>
    </row>
    <row r="424" spans="1:10" ht="24" x14ac:dyDescent="0.2">
      <c r="A424" s="241"/>
      <c r="B424" s="244"/>
      <c r="C424" s="247"/>
      <c r="D424" s="250"/>
      <c r="E424" s="265"/>
      <c r="F424" s="331"/>
      <c r="G424" s="327"/>
      <c r="H424" s="327"/>
      <c r="I424" s="42" t="s">
        <v>12</v>
      </c>
      <c r="J424" s="43"/>
    </row>
    <row r="425" spans="1:10" x14ac:dyDescent="0.2">
      <c r="A425" s="241"/>
      <c r="B425" s="244"/>
      <c r="C425" s="247"/>
      <c r="D425" s="250"/>
      <c r="E425" s="264" t="s">
        <v>554</v>
      </c>
      <c r="F425" s="331" t="s">
        <v>16</v>
      </c>
      <c r="G425" s="327">
        <v>4</v>
      </c>
      <c r="H425" s="327" t="s">
        <v>943</v>
      </c>
      <c r="I425" s="42" t="s">
        <v>13</v>
      </c>
      <c r="J425" s="43"/>
    </row>
    <row r="426" spans="1:10" x14ac:dyDescent="0.2">
      <c r="A426" s="241"/>
      <c r="B426" s="244"/>
      <c r="C426" s="247"/>
      <c r="D426" s="250"/>
      <c r="E426" s="264"/>
      <c r="F426" s="331"/>
      <c r="G426" s="327"/>
      <c r="H426" s="327"/>
      <c r="I426" s="42" t="s">
        <v>14</v>
      </c>
      <c r="J426" s="43"/>
    </row>
    <row r="427" spans="1:10" x14ac:dyDescent="0.2">
      <c r="A427" s="242"/>
      <c r="B427" s="245"/>
      <c r="C427" s="248"/>
      <c r="D427" s="251"/>
      <c r="E427" s="265"/>
      <c r="F427" s="331"/>
      <c r="G427" s="327"/>
      <c r="H427" s="327"/>
      <c r="I427" s="42" t="s">
        <v>15</v>
      </c>
      <c r="J427" s="43">
        <v>9</v>
      </c>
    </row>
    <row r="428" spans="1:10" ht="15.75" customHeight="1" thickBot="1" x14ac:dyDescent="0.25">
      <c r="A428" s="276" t="s">
        <v>61</v>
      </c>
      <c r="B428" s="277"/>
      <c r="C428" s="277"/>
      <c r="D428" s="277"/>
      <c r="E428" s="277"/>
      <c r="F428" s="277"/>
      <c r="G428" s="277"/>
      <c r="H428" s="277"/>
      <c r="I428" s="278"/>
      <c r="J428" s="48">
        <f>SUM(J9,J17,J25,J33,J82,J90,J98,J106,J114,J122,J130,J155,J163,J171,J179,J187,J195,J203,J211,J219,J227,J260,J268,J276,J284,J292,J300,J308,J316,,J324,J332,J340,J348,J356,J364,J372,J380,J388,J396,J404)</f>
        <v>16472.099999999999</v>
      </c>
    </row>
    <row r="429" spans="1:10" ht="12.75" thickBot="1" x14ac:dyDescent="0.25">
      <c r="A429" s="32" t="s">
        <v>62</v>
      </c>
      <c r="B429" s="32"/>
      <c r="C429" s="32"/>
      <c r="D429" s="32"/>
      <c r="I429" s="32"/>
      <c r="J429" s="32"/>
    </row>
    <row r="430" spans="1:10" ht="24" x14ac:dyDescent="0.2">
      <c r="A430" s="2"/>
      <c r="B430" s="3" t="s">
        <v>63</v>
      </c>
      <c r="C430" s="4" t="s">
        <v>9</v>
      </c>
      <c r="D430" s="136">
        <f>SUM(D431:D437)</f>
        <v>6073.9999999999991</v>
      </c>
      <c r="I430" s="117"/>
      <c r="J430" s="29"/>
    </row>
    <row r="431" spans="1:10" x14ac:dyDescent="0.2">
      <c r="A431" s="5"/>
      <c r="B431" s="6" t="s">
        <v>64</v>
      </c>
      <c r="C431" s="7" t="s">
        <v>9</v>
      </c>
      <c r="D431" s="137" t="s">
        <v>9</v>
      </c>
      <c r="I431" s="117"/>
      <c r="J431" s="119"/>
    </row>
    <row r="432" spans="1:10" ht="24" x14ac:dyDescent="0.2">
      <c r="A432" s="5"/>
      <c r="B432" s="9" t="s">
        <v>8</v>
      </c>
      <c r="C432" s="8" t="s">
        <v>9</v>
      </c>
      <c r="D432" s="138">
        <f>SUM(J10,J18,J26,J34,J42,J50,J58,J66,J74,J83,J91,J99,J107,J115,J123,J131,J139,J147,J156,J164,J172,J180,J188,J196,J204,J212,J220,J228,J236,J261,J269,J277,J285,J293,J301,J309,J317,J325,J333,J341,J349,J357,J365,J373,J381,J389,J397,J405,J413)</f>
        <v>4001.3999999999996</v>
      </c>
      <c r="I432" s="18"/>
      <c r="J432" s="121"/>
    </row>
    <row r="433" spans="1:10" ht="24" x14ac:dyDescent="0.2">
      <c r="A433" s="5"/>
      <c r="B433" s="9" t="s">
        <v>10</v>
      </c>
      <c r="C433" s="8" t="s">
        <v>9</v>
      </c>
      <c r="D433" s="138">
        <f>SUM(J11,J19,J27,J35,J43,J51,J59,J67,J75,J84,J92,J100,J108,J116,J124,J132,J140,J148,J157,J165,J173,J181,J189,J197,J205,J213,J221,J229,J237,J262,J270,J278,J286,J294,J302,J310,J318,J326,J334,J342,J350,J358,J366,J374,J382,J390,J398,J406,J414)</f>
        <v>1776.2</v>
      </c>
      <c r="I433" s="18"/>
      <c r="J433" s="121"/>
    </row>
    <row r="434" spans="1:10" x14ac:dyDescent="0.2">
      <c r="A434" s="5"/>
      <c r="B434" s="9" t="s">
        <v>11</v>
      </c>
      <c r="C434" s="8" t="s">
        <v>9</v>
      </c>
      <c r="D434" s="138">
        <f>SUM(J12,J20,J28,J36,J44,J52,J60,J68,J76,J85,J93,J101,J109,J117,J125,J133,J141,J149,J158,J166,J174,J182,J190,J198,J206,J214,J222,J230,J238,J263,J271,J279,J287,J295,J303,J311,J319,J327,J335,J343,J351,J359,J367,J375,J383,J391,J399,J407,J415)</f>
        <v>119.19999999999999</v>
      </c>
      <c r="I434" s="18"/>
      <c r="J434" s="121"/>
    </row>
    <row r="435" spans="1:10" ht="24" x14ac:dyDescent="0.2">
      <c r="A435" s="5"/>
      <c r="B435" s="9" t="s">
        <v>12</v>
      </c>
      <c r="C435" s="8" t="s">
        <v>9</v>
      </c>
      <c r="D435" s="138">
        <f>SUM(J13,J21,J29,J37,J45,J53,J61,J69,J77,J86,J94,J102,J110,J118,J126,J134,J142,J150,J159,J167,J175,J183,J191,J199,J207,J215,J223,J231,J239,J264,J272,J280,J288,J296,J304,J312,J320,J328,J336,J344,J352,J360,J368,J376,J384,J392,J400,J408,J416)</f>
        <v>151.9</v>
      </c>
      <c r="I435" s="18"/>
      <c r="J435" s="121"/>
    </row>
    <row r="436" spans="1:10" x14ac:dyDescent="0.2">
      <c r="A436" s="5"/>
      <c r="B436" s="9" t="s">
        <v>13</v>
      </c>
      <c r="C436" s="8" t="s">
        <v>9</v>
      </c>
      <c r="D436" s="138">
        <f t="shared" ref="D436:D438" si="9">SUM(J14,J22,J30,J38,J46,J54,J62,J70,J78,J87,J95,J103,J111,J119,J127,J135,J143,J151,J160,J168,J176,J184,J192,J200,J208,J216,J224,J232,J240,J265,J273,J281,J289,J297,J305,J313,J321,J329,J337,J345,J353,J361,J369,J377,J385,J393,J401,J409,J417)</f>
        <v>25.3</v>
      </c>
      <c r="I436" s="18"/>
      <c r="J436" s="121"/>
    </row>
    <row r="437" spans="1:10" x14ac:dyDescent="0.2">
      <c r="A437" s="5"/>
      <c r="B437" s="9" t="s">
        <v>14</v>
      </c>
      <c r="C437" s="8" t="s">
        <v>9</v>
      </c>
      <c r="D437" s="138">
        <f t="shared" si="9"/>
        <v>0</v>
      </c>
      <c r="I437" s="18"/>
      <c r="J437" s="121"/>
    </row>
    <row r="438" spans="1:10" ht="12.75" thickBot="1" x14ac:dyDescent="0.25">
      <c r="A438" s="10"/>
      <c r="B438" s="26" t="s">
        <v>15</v>
      </c>
      <c r="C438" s="11" t="s">
        <v>9</v>
      </c>
      <c r="D438" s="138">
        <f t="shared" si="9"/>
        <v>10489.9</v>
      </c>
      <c r="I438" s="117"/>
      <c r="J438" s="123"/>
    </row>
    <row r="439" spans="1:10" ht="24.75" thickBot="1" x14ac:dyDescent="0.25">
      <c r="A439" s="12"/>
      <c r="B439" s="13" t="s">
        <v>61</v>
      </c>
      <c r="C439" s="14" t="s">
        <v>9</v>
      </c>
      <c r="D439" s="135">
        <f>SUM(D430+D438)</f>
        <v>16563.899999999998</v>
      </c>
      <c r="G439" s="24"/>
      <c r="H439" s="24"/>
      <c r="I439" s="18"/>
      <c r="J439" s="125"/>
    </row>
    <row r="440" spans="1:10" ht="12.75" thickBot="1" x14ac:dyDescent="0.25">
      <c r="A440" s="15"/>
      <c r="B440" s="15" t="s">
        <v>65</v>
      </c>
      <c r="C440" s="16" t="s">
        <v>9</v>
      </c>
      <c r="D440" s="139">
        <f>J25+J114+J195</f>
        <v>50</v>
      </c>
      <c r="G440" s="24"/>
      <c r="H440" s="24"/>
      <c r="I440" s="18"/>
      <c r="J440" s="127"/>
    </row>
    <row r="441" spans="1:10" x14ac:dyDescent="0.2">
      <c r="A441" s="20" t="s">
        <v>67</v>
      </c>
      <c r="B441" s="21" t="s">
        <v>68</v>
      </c>
      <c r="J441" s="23"/>
    </row>
    <row r="442" spans="1:10" ht="15.75" customHeight="1" x14ac:dyDescent="0.2">
      <c r="A442" s="20" t="s">
        <v>69</v>
      </c>
      <c r="B442" s="21" t="s">
        <v>70</v>
      </c>
      <c r="J442" s="29"/>
    </row>
    <row r="443" spans="1:10" x14ac:dyDescent="0.2">
      <c r="A443" s="20" t="s">
        <v>71</v>
      </c>
      <c r="B443" s="21" t="s">
        <v>72</v>
      </c>
      <c r="J443" s="31"/>
    </row>
    <row r="444" spans="1:10" x14ac:dyDescent="0.2">
      <c r="A444" s="20" t="s">
        <v>73</v>
      </c>
      <c r="B444" s="24" t="s">
        <v>74</v>
      </c>
    </row>
    <row r="445" spans="1:10" x14ac:dyDescent="0.2">
      <c r="A445" s="20" t="s">
        <v>75</v>
      </c>
      <c r="B445" s="21" t="s">
        <v>76</v>
      </c>
    </row>
    <row r="446" spans="1:10" x14ac:dyDescent="0.2">
      <c r="A446" s="20" t="s">
        <v>77</v>
      </c>
      <c r="B446" s="21" t="s">
        <v>78</v>
      </c>
    </row>
    <row r="447" spans="1:10" x14ac:dyDescent="0.2">
      <c r="A447" s="20" t="s">
        <v>79</v>
      </c>
      <c r="B447" s="21" t="s">
        <v>80</v>
      </c>
    </row>
    <row r="448" spans="1:10" x14ac:dyDescent="0.2">
      <c r="A448" s="20" t="s">
        <v>81</v>
      </c>
      <c r="B448" s="21" t="s">
        <v>82</v>
      </c>
    </row>
    <row r="449" spans="1:2" x14ac:dyDescent="0.2">
      <c r="A449" s="20" t="s">
        <v>83</v>
      </c>
      <c r="B449" s="21" t="s">
        <v>84</v>
      </c>
    </row>
    <row r="450" spans="1:2" ht="13.5" customHeight="1" x14ac:dyDescent="0.2">
      <c r="A450" s="20" t="s">
        <v>85</v>
      </c>
      <c r="B450" s="21" t="s">
        <v>86</v>
      </c>
    </row>
    <row r="451" spans="1:2" x14ac:dyDescent="0.2">
      <c r="A451" s="20" t="s">
        <v>87</v>
      </c>
      <c r="B451" s="21" t="s">
        <v>88</v>
      </c>
    </row>
    <row r="456" spans="1:2" ht="12.75" customHeight="1" x14ac:dyDescent="0.2"/>
    <row r="459" spans="1:2" ht="13.5" customHeight="1" x14ac:dyDescent="0.2"/>
    <row r="460" spans="1:2" ht="13.5" customHeight="1" x14ac:dyDescent="0.2"/>
  </sheetData>
  <dataConsolidate/>
  <mergeCells count="598">
    <mergeCell ref="H199:H202"/>
    <mergeCell ref="D228:D234"/>
    <mergeCell ref="D405:D411"/>
    <mergeCell ref="E405:E411"/>
    <mergeCell ref="F405:F411"/>
    <mergeCell ref="G405:G411"/>
    <mergeCell ref="H405:H411"/>
    <mergeCell ref="D397:D403"/>
    <mergeCell ref="E397:E398"/>
    <mergeCell ref="F397:F398"/>
    <mergeCell ref="G397:G398"/>
    <mergeCell ref="H397:H398"/>
    <mergeCell ref="E399:E400"/>
    <mergeCell ref="F399:F400"/>
    <mergeCell ref="G399:G400"/>
    <mergeCell ref="H399:H400"/>
    <mergeCell ref="E401:E403"/>
    <mergeCell ref="F401:F403"/>
    <mergeCell ref="G401:G403"/>
    <mergeCell ref="H401:H403"/>
    <mergeCell ref="D389:D395"/>
    <mergeCell ref="E389:E390"/>
    <mergeCell ref="F389:F390"/>
    <mergeCell ref="G389:G390"/>
    <mergeCell ref="H389:H390"/>
    <mergeCell ref="E391:E392"/>
    <mergeCell ref="F391:F392"/>
    <mergeCell ref="G391:G392"/>
    <mergeCell ref="H391:H392"/>
    <mergeCell ref="E393:E395"/>
    <mergeCell ref="F393:F395"/>
    <mergeCell ref="G393:G395"/>
    <mergeCell ref="H393:H395"/>
    <mergeCell ref="D381:D387"/>
    <mergeCell ref="E381:E382"/>
    <mergeCell ref="F381:F382"/>
    <mergeCell ref="G381:G382"/>
    <mergeCell ref="H381:H382"/>
    <mergeCell ref="E383:E384"/>
    <mergeCell ref="F383:F384"/>
    <mergeCell ref="G383:G384"/>
    <mergeCell ref="H383:H384"/>
    <mergeCell ref="E385:E387"/>
    <mergeCell ref="F385:F387"/>
    <mergeCell ref="G385:G387"/>
    <mergeCell ref="H385:H387"/>
    <mergeCell ref="D373:D379"/>
    <mergeCell ref="E373:E374"/>
    <mergeCell ref="F373:F374"/>
    <mergeCell ref="G373:G374"/>
    <mergeCell ref="H373:H374"/>
    <mergeCell ref="E375:E376"/>
    <mergeCell ref="E377:E379"/>
    <mergeCell ref="F375:F376"/>
    <mergeCell ref="G375:G376"/>
    <mergeCell ref="H375:H376"/>
    <mergeCell ref="F377:F379"/>
    <mergeCell ref="G377:G379"/>
    <mergeCell ref="H377:H379"/>
    <mergeCell ref="D365:D371"/>
    <mergeCell ref="E365:E366"/>
    <mergeCell ref="F365:F366"/>
    <mergeCell ref="G365:G366"/>
    <mergeCell ref="H365:H366"/>
    <mergeCell ref="E367:E368"/>
    <mergeCell ref="F367:F368"/>
    <mergeCell ref="G367:G368"/>
    <mergeCell ref="H367:H368"/>
    <mergeCell ref="F369:F371"/>
    <mergeCell ref="G369:G371"/>
    <mergeCell ref="H369:H371"/>
    <mergeCell ref="E369:E371"/>
    <mergeCell ref="D5:D6"/>
    <mergeCell ref="E5:F5"/>
    <mergeCell ref="G5:H5"/>
    <mergeCell ref="B7:J7"/>
    <mergeCell ref="B8:J8"/>
    <mergeCell ref="D357:D363"/>
    <mergeCell ref="E357:E358"/>
    <mergeCell ref="F357:F358"/>
    <mergeCell ref="G357:G358"/>
    <mergeCell ref="H357:H358"/>
    <mergeCell ref="E359:E360"/>
    <mergeCell ref="F359:F360"/>
    <mergeCell ref="G359:G360"/>
    <mergeCell ref="H359:H360"/>
    <mergeCell ref="E361:E363"/>
    <mergeCell ref="F361:F363"/>
    <mergeCell ref="G361:G363"/>
    <mergeCell ref="H361:H363"/>
    <mergeCell ref="B269:B275"/>
    <mergeCell ref="G86:G89"/>
    <mergeCell ref="H86:H89"/>
    <mergeCell ref="F91:F97"/>
    <mergeCell ref="F14:F16"/>
    <mergeCell ref="H14:H16"/>
    <mergeCell ref="E14:E16"/>
    <mergeCell ref="D14:D16"/>
    <mergeCell ref="A83:A89"/>
    <mergeCell ref="A91:A97"/>
    <mergeCell ref="B91:B97"/>
    <mergeCell ref="C91:C97"/>
    <mergeCell ref="D91:D97"/>
    <mergeCell ref="E91:E97"/>
    <mergeCell ref="A18:A24"/>
    <mergeCell ref="A34:A40"/>
    <mergeCell ref="A42:A48"/>
    <mergeCell ref="B42:B48"/>
    <mergeCell ref="C42:C48"/>
    <mergeCell ref="D42:D48"/>
    <mergeCell ref="A58:A64"/>
    <mergeCell ref="B58:B64"/>
    <mergeCell ref="C58:C64"/>
    <mergeCell ref="D58:D64"/>
    <mergeCell ref="E58:E64"/>
    <mergeCell ref="A74:A80"/>
    <mergeCell ref="B74:B80"/>
    <mergeCell ref="C74:C80"/>
    <mergeCell ref="D74:D80"/>
    <mergeCell ref="A66:A72"/>
    <mergeCell ref="A4:J4"/>
    <mergeCell ref="A5:A6"/>
    <mergeCell ref="B5:B6"/>
    <mergeCell ref="C5:C6"/>
    <mergeCell ref="I5:I6"/>
    <mergeCell ref="J5:J6"/>
    <mergeCell ref="A428:I428"/>
    <mergeCell ref="B154:J154"/>
    <mergeCell ref="A156:A162"/>
    <mergeCell ref="B156:B162"/>
    <mergeCell ref="C156:C162"/>
    <mergeCell ref="D156:D162"/>
    <mergeCell ref="E156:E162"/>
    <mergeCell ref="F156:F162"/>
    <mergeCell ref="G156:G162"/>
    <mergeCell ref="B259:J259"/>
    <mergeCell ref="A269:A275"/>
    <mergeCell ref="A261:A267"/>
    <mergeCell ref="B261:B267"/>
    <mergeCell ref="C261:C267"/>
    <mergeCell ref="C269:C275"/>
    <mergeCell ref="A10:A16"/>
    <mergeCell ref="B10:B16"/>
    <mergeCell ref="C10:C16"/>
    <mergeCell ref="G14:G16"/>
    <mergeCell ref="B81:J81"/>
    <mergeCell ref="C83:C89"/>
    <mergeCell ref="B83:B89"/>
    <mergeCell ref="D83:D89"/>
    <mergeCell ref="E83:E85"/>
    <mergeCell ref="F83:F85"/>
    <mergeCell ref="G83:G85"/>
    <mergeCell ref="H83:H85"/>
    <mergeCell ref="E86:E89"/>
    <mergeCell ref="F86:F89"/>
    <mergeCell ref="D34:D40"/>
    <mergeCell ref="E34:E40"/>
    <mergeCell ref="F34:F40"/>
    <mergeCell ref="G34:G40"/>
    <mergeCell ref="H34:H40"/>
    <mergeCell ref="C18:C24"/>
    <mergeCell ref="B18:B24"/>
    <mergeCell ref="B34:B40"/>
    <mergeCell ref="C34:C40"/>
    <mergeCell ref="D18:D24"/>
    <mergeCell ref="E18:E24"/>
    <mergeCell ref="F18:F24"/>
    <mergeCell ref="G18:G24"/>
    <mergeCell ref="H18:H24"/>
    <mergeCell ref="G91:G97"/>
    <mergeCell ref="H91:H97"/>
    <mergeCell ref="A99:A105"/>
    <mergeCell ref="B99:B105"/>
    <mergeCell ref="C99:C105"/>
    <mergeCell ref="D99:D105"/>
    <mergeCell ref="A26:A32"/>
    <mergeCell ref="B26:B32"/>
    <mergeCell ref="C26:C32"/>
    <mergeCell ref="D26:D32"/>
    <mergeCell ref="E26:E28"/>
    <mergeCell ref="F26:F28"/>
    <mergeCell ref="G26:G28"/>
    <mergeCell ref="H26:H28"/>
    <mergeCell ref="E29:E32"/>
    <mergeCell ref="F29:F32"/>
    <mergeCell ref="G29:G32"/>
    <mergeCell ref="H29:H32"/>
    <mergeCell ref="H66:H72"/>
    <mergeCell ref="A50:A56"/>
    <mergeCell ref="B50:B56"/>
    <mergeCell ref="C50:C56"/>
    <mergeCell ref="D50:D56"/>
    <mergeCell ref="A115:A121"/>
    <mergeCell ref="A107:A113"/>
    <mergeCell ref="G107:G113"/>
    <mergeCell ref="H107:H113"/>
    <mergeCell ref="D115:D121"/>
    <mergeCell ref="F115:F117"/>
    <mergeCell ref="G115:G117"/>
    <mergeCell ref="H115:H117"/>
    <mergeCell ref="F118:F121"/>
    <mergeCell ref="G118:G121"/>
    <mergeCell ref="H118:H121"/>
    <mergeCell ref="E115:E117"/>
    <mergeCell ref="E118:E121"/>
    <mergeCell ref="E107:E113"/>
    <mergeCell ref="H123:H129"/>
    <mergeCell ref="A123:A129"/>
    <mergeCell ref="B123:B129"/>
    <mergeCell ref="C123:C129"/>
    <mergeCell ref="D123:D129"/>
    <mergeCell ref="E123:E129"/>
    <mergeCell ref="D134:D137"/>
    <mergeCell ref="E134:E137"/>
    <mergeCell ref="F134:F137"/>
    <mergeCell ref="G134:G137"/>
    <mergeCell ref="H134:H137"/>
    <mergeCell ref="H131:H133"/>
    <mergeCell ref="G131:G133"/>
    <mergeCell ref="F131:F133"/>
    <mergeCell ref="E131:E133"/>
    <mergeCell ref="D131:D133"/>
    <mergeCell ref="C131:C137"/>
    <mergeCell ref="B131:B137"/>
    <mergeCell ref="A131:A137"/>
    <mergeCell ref="F123:F129"/>
    <mergeCell ref="H156:H162"/>
    <mergeCell ref="A164:A170"/>
    <mergeCell ref="B164:B170"/>
    <mergeCell ref="C164:C170"/>
    <mergeCell ref="D164:D170"/>
    <mergeCell ref="H168:H170"/>
    <mergeCell ref="G168:G170"/>
    <mergeCell ref="F168:F170"/>
    <mergeCell ref="E168:E170"/>
    <mergeCell ref="H166:H167"/>
    <mergeCell ref="H164:H165"/>
    <mergeCell ref="E166:E167"/>
    <mergeCell ref="G166:G167"/>
    <mergeCell ref="F166:F167"/>
    <mergeCell ref="E164:E165"/>
    <mergeCell ref="F164:F165"/>
    <mergeCell ref="G164:G165"/>
    <mergeCell ref="H172:H174"/>
    <mergeCell ref="E175:E178"/>
    <mergeCell ref="F175:F178"/>
    <mergeCell ref="G175:G178"/>
    <mergeCell ref="H175:H178"/>
    <mergeCell ref="A172:A178"/>
    <mergeCell ref="B172:B178"/>
    <mergeCell ref="C172:C178"/>
    <mergeCell ref="D172:D178"/>
    <mergeCell ref="E172:E174"/>
    <mergeCell ref="H216:H218"/>
    <mergeCell ref="G216:G218"/>
    <mergeCell ref="F216:F218"/>
    <mergeCell ref="E216:E218"/>
    <mergeCell ref="A196:A202"/>
    <mergeCell ref="B196:B202"/>
    <mergeCell ref="C196:C202"/>
    <mergeCell ref="D196:D202"/>
    <mergeCell ref="F180:F186"/>
    <mergeCell ref="G180:G186"/>
    <mergeCell ref="H180:H186"/>
    <mergeCell ref="A188:A194"/>
    <mergeCell ref="B188:B194"/>
    <mergeCell ref="C188:C194"/>
    <mergeCell ref="D188:D194"/>
    <mergeCell ref="E188:E194"/>
    <mergeCell ref="F188:F194"/>
    <mergeCell ref="G188:G194"/>
    <mergeCell ref="H188:H194"/>
    <mergeCell ref="A180:A186"/>
    <mergeCell ref="B180:B186"/>
    <mergeCell ref="C180:C186"/>
    <mergeCell ref="D180:D186"/>
    <mergeCell ref="E180:E186"/>
    <mergeCell ref="A212:A218"/>
    <mergeCell ref="B212:B218"/>
    <mergeCell ref="C212:C218"/>
    <mergeCell ref="D212:D218"/>
    <mergeCell ref="A204:A210"/>
    <mergeCell ref="B204:B210"/>
    <mergeCell ref="C204:C210"/>
    <mergeCell ref="D204:D210"/>
    <mergeCell ref="E204:E210"/>
    <mergeCell ref="E212:E213"/>
    <mergeCell ref="F220:F226"/>
    <mergeCell ref="G220:G226"/>
    <mergeCell ref="H220:H226"/>
    <mergeCell ref="A228:A234"/>
    <mergeCell ref="B228:B234"/>
    <mergeCell ref="C228:C234"/>
    <mergeCell ref="E228:E230"/>
    <mergeCell ref="E231:E234"/>
    <mergeCell ref="F228:F230"/>
    <mergeCell ref="F231:F234"/>
    <mergeCell ref="G228:G230"/>
    <mergeCell ref="H228:H230"/>
    <mergeCell ref="G231:G234"/>
    <mergeCell ref="H231:H234"/>
    <mergeCell ref="A220:A226"/>
    <mergeCell ref="B220:B226"/>
    <mergeCell ref="C220:C226"/>
    <mergeCell ref="D220:D226"/>
    <mergeCell ref="E220:E226"/>
    <mergeCell ref="A381:A387"/>
    <mergeCell ref="B381:B387"/>
    <mergeCell ref="A373:A379"/>
    <mergeCell ref="B373:B379"/>
    <mergeCell ref="A365:A371"/>
    <mergeCell ref="B365:B371"/>
    <mergeCell ref="A405:A411"/>
    <mergeCell ref="B405:B411"/>
    <mergeCell ref="A397:A403"/>
    <mergeCell ref="B397:B403"/>
    <mergeCell ref="A389:A395"/>
    <mergeCell ref="B389:B395"/>
    <mergeCell ref="A333:A339"/>
    <mergeCell ref="B333:B339"/>
    <mergeCell ref="A325:A331"/>
    <mergeCell ref="B325:B331"/>
    <mergeCell ref="A357:A363"/>
    <mergeCell ref="B357:B363"/>
    <mergeCell ref="A349:A355"/>
    <mergeCell ref="B349:B355"/>
    <mergeCell ref="A341:A347"/>
    <mergeCell ref="B341:B347"/>
    <mergeCell ref="A293:A299"/>
    <mergeCell ref="B293:B299"/>
    <mergeCell ref="A285:A291"/>
    <mergeCell ref="B285:B291"/>
    <mergeCell ref="A277:A283"/>
    <mergeCell ref="B277:B283"/>
    <mergeCell ref="A317:A323"/>
    <mergeCell ref="B317:B323"/>
    <mergeCell ref="A309:A315"/>
    <mergeCell ref="B309:B315"/>
    <mergeCell ref="A301:A307"/>
    <mergeCell ref="B301:B307"/>
    <mergeCell ref="C365:C371"/>
    <mergeCell ref="C373:C379"/>
    <mergeCell ref="C381:C387"/>
    <mergeCell ref="C317:C323"/>
    <mergeCell ref="C325:C331"/>
    <mergeCell ref="C333:C339"/>
    <mergeCell ref="C341:C347"/>
    <mergeCell ref="C277:C283"/>
    <mergeCell ref="C285:C291"/>
    <mergeCell ref="C293:C299"/>
    <mergeCell ref="C301:C307"/>
    <mergeCell ref="C309:C315"/>
    <mergeCell ref="F261:F262"/>
    <mergeCell ref="G261:G262"/>
    <mergeCell ref="H261:H262"/>
    <mergeCell ref="F263:F264"/>
    <mergeCell ref="G263:G264"/>
    <mergeCell ref="H263:H264"/>
    <mergeCell ref="C389:C395"/>
    <mergeCell ref="C397:C403"/>
    <mergeCell ref="C405:C411"/>
    <mergeCell ref="D261:D267"/>
    <mergeCell ref="E261:E262"/>
    <mergeCell ref="E263:E264"/>
    <mergeCell ref="E265:E267"/>
    <mergeCell ref="D277:D279"/>
    <mergeCell ref="D280:D283"/>
    <mergeCell ref="E278:E279"/>
    <mergeCell ref="D285:D291"/>
    <mergeCell ref="E285:E287"/>
    <mergeCell ref="D293:D299"/>
    <mergeCell ref="E293:E295"/>
    <mergeCell ref="E296:E299"/>
    <mergeCell ref="D301:D307"/>
    <mergeCell ref="C349:C355"/>
    <mergeCell ref="C357:C363"/>
    <mergeCell ref="F265:F267"/>
    <mergeCell ref="G265:G267"/>
    <mergeCell ref="H265:H267"/>
    <mergeCell ref="D269:D275"/>
    <mergeCell ref="E269:E270"/>
    <mergeCell ref="E271:E272"/>
    <mergeCell ref="E273:E275"/>
    <mergeCell ref="F269:F270"/>
    <mergeCell ref="G269:G270"/>
    <mergeCell ref="H269:H270"/>
    <mergeCell ref="F271:F272"/>
    <mergeCell ref="G271:G272"/>
    <mergeCell ref="H271:H272"/>
    <mergeCell ref="F273:F275"/>
    <mergeCell ref="G273:G275"/>
    <mergeCell ref="H273:H275"/>
    <mergeCell ref="E288:E291"/>
    <mergeCell ref="F288:F291"/>
    <mergeCell ref="G288:G291"/>
    <mergeCell ref="H288:H291"/>
    <mergeCell ref="F278:F279"/>
    <mergeCell ref="G278:G279"/>
    <mergeCell ref="H278:H279"/>
    <mergeCell ref="E282:E283"/>
    <mergeCell ref="F282:F283"/>
    <mergeCell ref="G282:G283"/>
    <mergeCell ref="H282:H283"/>
    <mergeCell ref="F293:F295"/>
    <mergeCell ref="G293:G295"/>
    <mergeCell ref="H293:H295"/>
    <mergeCell ref="H296:H299"/>
    <mergeCell ref="G296:G299"/>
    <mergeCell ref="F296:F299"/>
    <mergeCell ref="F285:F287"/>
    <mergeCell ref="G285:G287"/>
    <mergeCell ref="H285:H287"/>
    <mergeCell ref="H317:H323"/>
    <mergeCell ref="E311:E312"/>
    <mergeCell ref="D317:D323"/>
    <mergeCell ref="E317:E323"/>
    <mergeCell ref="F317:F323"/>
    <mergeCell ref="G317:G323"/>
    <mergeCell ref="E301:E307"/>
    <mergeCell ref="F301:F307"/>
    <mergeCell ref="G301:G307"/>
    <mergeCell ref="H301:H307"/>
    <mergeCell ref="D309:D315"/>
    <mergeCell ref="E309:E310"/>
    <mergeCell ref="F309:F310"/>
    <mergeCell ref="G309:G310"/>
    <mergeCell ref="H309:H310"/>
    <mergeCell ref="E314:E315"/>
    <mergeCell ref="F314:F315"/>
    <mergeCell ref="G314:G315"/>
    <mergeCell ref="H314:H315"/>
    <mergeCell ref="F311:F312"/>
    <mergeCell ref="G311:G312"/>
    <mergeCell ref="H311:H312"/>
    <mergeCell ref="G336:G339"/>
    <mergeCell ref="H336:H339"/>
    <mergeCell ref="E336:E339"/>
    <mergeCell ref="D325:D331"/>
    <mergeCell ref="E325:E327"/>
    <mergeCell ref="F325:F327"/>
    <mergeCell ref="G325:G327"/>
    <mergeCell ref="H325:H327"/>
    <mergeCell ref="E328:E331"/>
    <mergeCell ref="F328:F331"/>
    <mergeCell ref="G328:G331"/>
    <mergeCell ref="H328:H331"/>
    <mergeCell ref="G349:G350"/>
    <mergeCell ref="H349:H350"/>
    <mergeCell ref="E351:E352"/>
    <mergeCell ref="F351:F352"/>
    <mergeCell ref="G351:G352"/>
    <mergeCell ref="H351:H352"/>
    <mergeCell ref="F353:F355"/>
    <mergeCell ref="G353:G355"/>
    <mergeCell ref="H353:H355"/>
    <mergeCell ref="E353:E355"/>
    <mergeCell ref="E199:E202"/>
    <mergeCell ref="F196:F198"/>
    <mergeCell ref="G196:G198"/>
    <mergeCell ref="E196:E198"/>
    <mergeCell ref="F199:F202"/>
    <mergeCell ref="G199:G202"/>
    <mergeCell ref="B66:B72"/>
    <mergeCell ref="C66:C72"/>
    <mergeCell ref="D66:D72"/>
    <mergeCell ref="E66:E72"/>
    <mergeCell ref="F66:F72"/>
    <mergeCell ref="G66:G72"/>
    <mergeCell ref="E74:E80"/>
    <mergeCell ref="F74:F80"/>
    <mergeCell ref="G74:G80"/>
    <mergeCell ref="G123:G129"/>
    <mergeCell ref="B107:B113"/>
    <mergeCell ref="C107:C113"/>
    <mergeCell ref="D107:D113"/>
    <mergeCell ref="F107:F113"/>
    <mergeCell ref="C115:C121"/>
    <mergeCell ref="B115:B121"/>
    <mergeCell ref="H74:H80"/>
    <mergeCell ref="E42:E44"/>
    <mergeCell ref="E45:E48"/>
    <mergeCell ref="H45:H48"/>
    <mergeCell ref="G45:G48"/>
    <mergeCell ref="F45:F48"/>
    <mergeCell ref="H42:H44"/>
    <mergeCell ref="G42:G44"/>
    <mergeCell ref="F42:F44"/>
    <mergeCell ref="H53:H56"/>
    <mergeCell ref="G53:G56"/>
    <mergeCell ref="F53:F56"/>
    <mergeCell ref="H50:H52"/>
    <mergeCell ref="G50:G52"/>
    <mergeCell ref="F50:F52"/>
    <mergeCell ref="E53:E56"/>
    <mergeCell ref="E50:E52"/>
    <mergeCell ref="F58:F64"/>
    <mergeCell ref="G58:G64"/>
    <mergeCell ref="H58:H64"/>
    <mergeCell ref="A147:A153"/>
    <mergeCell ref="B147:B153"/>
    <mergeCell ref="C147:C153"/>
    <mergeCell ref="H147:H153"/>
    <mergeCell ref="G147:G153"/>
    <mergeCell ref="F147:F153"/>
    <mergeCell ref="E147:E153"/>
    <mergeCell ref="D147:D153"/>
    <mergeCell ref="A139:A145"/>
    <mergeCell ref="B139:B145"/>
    <mergeCell ref="C139:C145"/>
    <mergeCell ref="D139:D145"/>
    <mergeCell ref="E139:E145"/>
    <mergeCell ref="H139:H145"/>
    <mergeCell ref="G139:G145"/>
    <mergeCell ref="F139:F145"/>
    <mergeCell ref="H236:H242"/>
    <mergeCell ref="A413:A419"/>
    <mergeCell ref="B413:B419"/>
    <mergeCell ref="C413:C419"/>
    <mergeCell ref="D413:D419"/>
    <mergeCell ref="E413:E419"/>
    <mergeCell ref="F413:F419"/>
    <mergeCell ref="G413:G419"/>
    <mergeCell ref="H413:H419"/>
    <mergeCell ref="H341:H343"/>
    <mergeCell ref="E344:E347"/>
    <mergeCell ref="F344:F347"/>
    <mergeCell ref="G344:G347"/>
    <mergeCell ref="H344:H347"/>
    <mergeCell ref="D333:D335"/>
    <mergeCell ref="D336:D339"/>
    <mergeCell ref="F336:F339"/>
    <mergeCell ref="D341:D347"/>
    <mergeCell ref="E341:E343"/>
    <mergeCell ref="F341:F343"/>
    <mergeCell ref="G341:G343"/>
    <mergeCell ref="D349:D355"/>
    <mergeCell ref="E349:E350"/>
    <mergeCell ref="F349:F350"/>
    <mergeCell ref="H212:H213"/>
    <mergeCell ref="A421:A427"/>
    <mergeCell ref="B421:B427"/>
    <mergeCell ref="C421:C427"/>
    <mergeCell ref="D421:D427"/>
    <mergeCell ref="E421:E422"/>
    <mergeCell ref="E423:E424"/>
    <mergeCell ref="E425:E427"/>
    <mergeCell ref="H425:H427"/>
    <mergeCell ref="G425:G427"/>
    <mergeCell ref="F425:F427"/>
    <mergeCell ref="H423:H424"/>
    <mergeCell ref="G423:G424"/>
    <mergeCell ref="F423:F424"/>
    <mergeCell ref="H421:H422"/>
    <mergeCell ref="G421:G422"/>
    <mergeCell ref="F421:F422"/>
    <mergeCell ref="A236:A242"/>
    <mergeCell ref="B236:B242"/>
    <mergeCell ref="C236:C242"/>
    <mergeCell ref="D236:D242"/>
    <mergeCell ref="E236:E242"/>
    <mergeCell ref="F236:F242"/>
    <mergeCell ref="G236:G242"/>
    <mergeCell ref="H196:H198"/>
    <mergeCell ref="F172:F174"/>
    <mergeCell ref="G172:G174"/>
    <mergeCell ref="A244:A250"/>
    <mergeCell ref="B244:B250"/>
    <mergeCell ref="C244:C250"/>
    <mergeCell ref="D244:D250"/>
    <mergeCell ref="H244:H246"/>
    <mergeCell ref="G244:G246"/>
    <mergeCell ref="F244:F246"/>
    <mergeCell ref="E244:E246"/>
    <mergeCell ref="H247:H250"/>
    <mergeCell ref="G247:G250"/>
    <mergeCell ref="F247:F250"/>
    <mergeCell ref="E247:E250"/>
    <mergeCell ref="H214:H215"/>
    <mergeCell ref="G214:G215"/>
    <mergeCell ref="F214:F215"/>
    <mergeCell ref="E214:E215"/>
    <mergeCell ref="H204:H210"/>
    <mergeCell ref="F204:F210"/>
    <mergeCell ref="G204:G210"/>
    <mergeCell ref="F212:F213"/>
    <mergeCell ref="G212:G213"/>
    <mergeCell ref="A252:A258"/>
    <mergeCell ref="B252:B258"/>
    <mergeCell ref="C252:C258"/>
    <mergeCell ref="D252:D258"/>
    <mergeCell ref="E252:E254"/>
    <mergeCell ref="F252:F254"/>
    <mergeCell ref="G252:G254"/>
    <mergeCell ref="H252:H254"/>
    <mergeCell ref="E255:E258"/>
    <mergeCell ref="F255:F258"/>
    <mergeCell ref="G255:G258"/>
    <mergeCell ref="H255:H258"/>
  </mergeCells>
  <phoneticPr fontId="16" type="noConversion"/>
  <pageMargins left="0.25" right="0.25" top="0.75" bottom="0.75" header="0.3" footer="0.3"/>
  <pageSetup paperSize="9" scale="68" fitToHeight="0" orientation="landscape" r:id="rId1"/>
  <rowBreaks count="1" manualBreakCount="1">
    <brk id="439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4BAB4-7811-4A4B-990E-896B8E94E64A}">
  <sheetPr>
    <pageSetUpPr fitToPage="1"/>
  </sheetPr>
  <dimension ref="A4:J131"/>
  <sheetViews>
    <sheetView zoomScale="115" zoomScaleNormal="115" workbookViewId="0">
      <pane ySplit="6" topLeftCell="A7" activePane="bottomLeft" state="frozen"/>
      <selection pane="bottomLeft" activeCell="J102" sqref="J102"/>
    </sheetView>
  </sheetViews>
  <sheetFormatPr defaultColWidth="9.140625" defaultRowHeight="12" x14ac:dyDescent="0.2"/>
  <cols>
    <col min="1" max="1" width="12.42578125" style="23" customWidth="1"/>
    <col min="2" max="2" width="36.85546875" style="24" customWidth="1"/>
    <col min="3" max="3" width="18" style="22" customWidth="1"/>
    <col min="4" max="4" width="29.7109375" style="24" customWidth="1"/>
    <col min="5" max="5" width="33.5703125" style="24" customWidth="1"/>
    <col min="6" max="6" width="7.7109375" style="24" customWidth="1"/>
    <col min="7" max="7" width="6.28515625" style="23" customWidth="1"/>
    <col min="8" max="8" width="10.140625" style="23" customWidth="1"/>
    <col min="9" max="9" width="41.42578125" style="22" customWidth="1"/>
    <col min="10" max="10" width="10.7109375" style="24" customWidth="1"/>
    <col min="11" max="16384" width="9.140625" style="24"/>
  </cols>
  <sheetData>
    <row r="4" spans="1:10" ht="18" customHeight="1" thickBot="1" x14ac:dyDescent="0.25">
      <c r="A4" s="367" t="s">
        <v>598</v>
      </c>
      <c r="B4" s="368"/>
      <c r="C4" s="368"/>
      <c r="D4" s="368"/>
      <c r="E4" s="368"/>
      <c r="F4" s="368"/>
      <c r="G4" s="368"/>
      <c r="H4" s="368"/>
      <c r="I4" s="368"/>
      <c r="J4" s="368"/>
    </row>
    <row r="5" spans="1:10" ht="29.25" customHeight="1" x14ac:dyDescent="0.2">
      <c r="A5" s="272" t="s">
        <v>498</v>
      </c>
      <c r="B5" s="286" t="s">
        <v>505</v>
      </c>
      <c r="C5" s="258" t="s">
        <v>497</v>
      </c>
      <c r="D5" s="381" t="s">
        <v>502</v>
      </c>
      <c r="E5" s="274" t="s">
        <v>0</v>
      </c>
      <c r="F5" s="275"/>
      <c r="G5" s="286" t="s">
        <v>1</v>
      </c>
      <c r="H5" s="287"/>
      <c r="I5" s="258" t="s">
        <v>504</v>
      </c>
      <c r="J5" s="268" t="s">
        <v>843</v>
      </c>
    </row>
    <row r="6" spans="1:10" ht="41.25" customHeight="1" thickBot="1" x14ac:dyDescent="0.25">
      <c r="A6" s="273"/>
      <c r="B6" s="383"/>
      <c r="C6" s="259"/>
      <c r="D6" s="382"/>
      <c r="E6" s="105" t="s">
        <v>2</v>
      </c>
      <c r="F6" s="105" t="s">
        <v>3</v>
      </c>
      <c r="G6" s="105">
        <v>2025</v>
      </c>
      <c r="H6" s="96" t="s">
        <v>503</v>
      </c>
      <c r="I6" s="259"/>
      <c r="J6" s="269"/>
    </row>
    <row r="7" spans="1:10" s="22" customFormat="1" ht="12" customHeight="1" x14ac:dyDescent="0.2">
      <c r="A7" s="97" t="s">
        <v>599</v>
      </c>
      <c r="B7" s="279" t="s">
        <v>600</v>
      </c>
      <c r="C7" s="280"/>
      <c r="D7" s="280"/>
      <c r="E7" s="280"/>
      <c r="F7" s="280"/>
      <c r="G7" s="280"/>
      <c r="H7" s="280"/>
      <c r="I7" s="280"/>
      <c r="J7" s="370"/>
    </row>
    <row r="8" spans="1:10" ht="16.5" customHeight="1" x14ac:dyDescent="0.2">
      <c r="A8" s="35" t="s">
        <v>160</v>
      </c>
      <c r="B8" s="315" t="s">
        <v>161</v>
      </c>
      <c r="C8" s="316"/>
      <c r="D8" s="316"/>
      <c r="E8" s="316"/>
      <c r="F8" s="316"/>
      <c r="G8" s="316"/>
      <c r="H8" s="316"/>
      <c r="I8" s="316"/>
      <c r="J8" s="369"/>
    </row>
    <row r="9" spans="1:10" ht="37.5" customHeight="1" x14ac:dyDescent="0.2">
      <c r="A9" s="46" t="s">
        <v>479</v>
      </c>
      <c r="B9" s="140" t="s">
        <v>390</v>
      </c>
      <c r="C9" s="37"/>
      <c r="D9" s="147"/>
      <c r="E9" s="40"/>
      <c r="F9" s="41"/>
      <c r="G9" s="69"/>
      <c r="H9" s="69"/>
      <c r="I9" s="37"/>
      <c r="J9" s="38">
        <f>SUM(J10:J16)</f>
        <v>140</v>
      </c>
    </row>
    <row r="10" spans="1:10" ht="24" customHeight="1" x14ac:dyDescent="0.2">
      <c r="A10" s="240"/>
      <c r="B10" s="374"/>
      <c r="C10" s="246" t="s">
        <v>556</v>
      </c>
      <c r="D10" s="339" t="s">
        <v>601</v>
      </c>
      <c r="E10" s="252" t="s">
        <v>465</v>
      </c>
      <c r="F10" s="371" t="s">
        <v>16</v>
      </c>
      <c r="G10" s="324" t="s">
        <v>162</v>
      </c>
      <c r="H10" s="255" t="s">
        <v>945</v>
      </c>
      <c r="I10" s="42" t="s">
        <v>8</v>
      </c>
      <c r="J10" s="43">
        <v>140</v>
      </c>
    </row>
    <row r="11" spans="1:10" x14ac:dyDescent="0.2">
      <c r="A11" s="241"/>
      <c r="B11" s="375"/>
      <c r="C11" s="247"/>
      <c r="D11" s="380"/>
      <c r="E11" s="253"/>
      <c r="F11" s="372"/>
      <c r="G11" s="354"/>
      <c r="H11" s="256"/>
      <c r="I11" s="42" t="s">
        <v>10</v>
      </c>
      <c r="J11" s="43"/>
    </row>
    <row r="12" spans="1:10" x14ac:dyDescent="0.2">
      <c r="A12" s="241"/>
      <c r="B12" s="375"/>
      <c r="C12" s="247"/>
      <c r="D12" s="380"/>
      <c r="E12" s="253"/>
      <c r="F12" s="372"/>
      <c r="G12" s="354"/>
      <c r="H12" s="256"/>
      <c r="I12" s="42" t="s">
        <v>11</v>
      </c>
      <c r="J12" s="43"/>
    </row>
    <row r="13" spans="1:10" ht="24" x14ac:dyDescent="0.2">
      <c r="A13" s="241"/>
      <c r="B13" s="375"/>
      <c r="C13" s="247"/>
      <c r="D13" s="380"/>
      <c r="E13" s="253"/>
      <c r="F13" s="372"/>
      <c r="G13" s="354"/>
      <c r="H13" s="256"/>
      <c r="I13" s="42" t="s">
        <v>12</v>
      </c>
      <c r="J13" s="43"/>
    </row>
    <row r="14" spans="1:10" x14ac:dyDescent="0.2">
      <c r="A14" s="241"/>
      <c r="B14" s="375"/>
      <c r="C14" s="247"/>
      <c r="D14" s="380"/>
      <c r="E14" s="253"/>
      <c r="F14" s="372"/>
      <c r="G14" s="354"/>
      <c r="H14" s="256"/>
      <c r="I14" s="42" t="s">
        <v>13</v>
      </c>
      <c r="J14" s="43"/>
    </row>
    <row r="15" spans="1:10" x14ac:dyDescent="0.2">
      <c r="A15" s="241"/>
      <c r="B15" s="375"/>
      <c r="C15" s="247"/>
      <c r="D15" s="380"/>
      <c r="E15" s="253"/>
      <c r="F15" s="372"/>
      <c r="G15" s="354"/>
      <c r="H15" s="256"/>
      <c r="I15" s="42" t="s">
        <v>14</v>
      </c>
      <c r="J15" s="43"/>
    </row>
    <row r="16" spans="1:10" x14ac:dyDescent="0.2">
      <c r="A16" s="242"/>
      <c r="B16" s="376"/>
      <c r="C16" s="248"/>
      <c r="D16" s="340"/>
      <c r="E16" s="254"/>
      <c r="F16" s="373"/>
      <c r="G16" s="355"/>
      <c r="H16" s="257"/>
      <c r="I16" s="42" t="s">
        <v>15</v>
      </c>
      <c r="J16" s="43"/>
    </row>
    <row r="17" spans="1:10" ht="23.25" customHeight="1" x14ac:dyDescent="0.2">
      <c r="A17" s="39" t="s">
        <v>356</v>
      </c>
      <c r="B17" s="140" t="s">
        <v>391</v>
      </c>
      <c r="C17" s="37"/>
      <c r="D17" s="147"/>
      <c r="E17" s="40"/>
      <c r="F17" s="41"/>
      <c r="G17" s="69"/>
      <c r="H17" s="69"/>
      <c r="I17" s="37"/>
      <c r="J17" s="38">
        <f>SUM(J18:J24)</f>
        <v>18</v>
      </c>
    </row>
    <row r="18" spans="1:10" ht="24" x14ac:dyDescent="0.2">
      <c r="A18" s="240"/>
      <c r="B18" s="374"/>
      <c r="C18" s="246" t="s">
        <v>556</v>
      </c>
      <c r="D18" s="339" t="s">
        <v>602</v>
      </c>
      <c r="E18" s="263" t="s">
        <v>163</v>
      </c>
      <c r="F18" s="255" t="s">
        <v>41</v>
      </c>
      <c r="G18" s="255">
        <v>10</v>
      </c>
      <c r="H18" s="255" t="s">
        <v>945</v>
      </c>
      <c r="I18" s="42" t="s">
        <v>8</v>
      </c>
      <c r="J18" s="43">
        <v>18</v>
      </c>
    </row>
    <row r="19" spans="1:10" x14ac:dyDescent="0.2">
      <c r="A19" s="241"/>
      <c r="B19" s="375"/>
      <c r="C19" s="247"/>
      <c r="D19" s="380"/>
      <c r="E19" s="264"/>
      <c r="F19" s="256"/>
      <c r="G19" s="256"/>
      <c r="H19" s="256"/>
      <c r="I19" s="42" t="s">
        <v>10</v>
      </c>
      <c r="J19" s="43"/>
    </row>
    <row r="20" spans="1:10" x14ac:dyDescent="0.2">
      <c r="A20" s="241"/>
      <c r="B20" s="375"/>
      <c r="C20" s="247"/>
      <c r="D20" s="380"/>
      <c r="E20" s="264"/>
      <c r="F20" s="256"/>
      <c r="G20" s="256"/>
      <c r="H20" s="256"/>
      <c r="I20" s="42" t="s">
        <v>11</v>
      </c>
      <c r="J20" s="43"/>
    </row>
    <row r="21" spans="1:10" ht="24" x14ac:dyDescent="0.2">
      <c r="A21" s="241"/>
      <c r="B21" s="375"/>
      <c r="C21" s="247"/>
      <c r="D21" s="380"/>
      <c r="E21" s="264"/>
      <c r="F21" s="256"/>
      <c r="G21" s="256"/>
      <c r="H21" s="256"/>
      <c r="I21" s="42" t="s">
        <v>12</v>
      </c>
      <c r="J21" s="43"/>
    </row>
    <row r="22" spans="1:10" x14ac:dyDescent="0.2">
      <c r="A22" s="241"/>
      <c r="B22" s="375"/>
      <c r="C22" s="247"/>
      <c r="D22" s="380"/>
      <c r="E22" s="264"/>
      <c r="F22" s="256"/>
      <c r="G22" s="256"/>
      <c r="H22" s="256"/>
      <c r="I22" s="42" t="s">
        <v>13</v>
      </c>
      <c r="J22" s="43"/>
    </row>
    <row r="23" spans="1:10" x14ac:dyDescent="0.2">
      <c r="A23" s="241"/>
      <c r="B23" s="375"/>
      <c r="C23" s="247"/>
      <c r="D23" s="380"/>
      <c r="E23" s="264"/>
      <c r="F23" s="256"/>
      <c r="G23" s="256"/>
      <c r="H23" s="256"/>
      <c r="I23" s="42" t="s">
        <v>14</v>
      </c>
      <c r="J23" s="43"/>
    </row>
    <row r="24" spans="1:10" x14ac:dyDescent="0.2">
      <c r="A24" s="242"/>
      <c r="B24" s="376"/>
      <c r="C24" s="248"/>
      <c r="D24" s="340"/>
      <c r="E24" s="265"/>
      <c r="F24" s="257"/>
      <c r="G24" s="257"/>
      <c r="H24" s="257"/>
      <c r="I24" s="42" t="s">
        <v>15</v>
      </c>
      <c r="J24" s="43"/>
    </row>
    <row r="25" spans="1:10" ht="35.25" customHeight="1" x14ac:dyDescent="0.2">
      <c r="A25" s="39" t="s">
        <v>392</v>
      </c>
      <c r="B25" s="140" t="s">
        <v>389</v>
      </c>
      <c r="C25" s="37"/>
      <c r="D25" s="147"/>
      <c r="E25" s="40"/>
      <c r="F25" s="41"/>
      <c r="G25" s="69"/>
      <c r="H25" s="69"/>
      <c r="I25" s="37"/>
      <c r="J25" s="38">
        <f>SUM(J26:J32)</f>
        <v>0</v>
      </c>
    </row>
    <row r="26" spans="1:10" ht="23.25" customHeight="1" x14ac:dyDescent="0.2">
      <c r="A26" s="240"/>
      <c r="B26" s="374"/>
      <c r="C26" s="246" t="s">
        <v>514</v>
      </c>
      <c r="D26" s="377" t="s">
        <v>822</v>
      </c>
      <c r="E26" s="263" t="s">
        <v>164</v>
      </c>
      <c r="F26" s="371" t="s">
        <v>16</v>
      </c>
      <c r="G26" s="255">
        <v>0</v>
      </c>
      <c r="H26" s="255" t="s">
        <v>66</v>
      </c>
      <c r="I26" s="42" t="s">
        <v>8</v>
      </c>
      <c r="J26" s="43"/>
    </row>
    <row r="27" spans="1:10" x14ac:dyDescent="0.2">
      <c r="A27" s="241"/>
      <c r="B27" s="375"/>
      <c r="C27" s="247"/>
      <c r="D27" s="378"/>
      <c r="E27" s="264"/>
      <c r="F27" s="372"/>
      <c r="G27" s="256"/>
      <c r="H27" s="256"/>
      <c r="I27" s="42" t="s">
        <v>10</v>
      </c>
      <c r="J27" s="43"/>
    </row>
    <row r="28" spans="1:10" x14ac:dyDescent="0.2">
      <c r="A28" s="241"/>
      <c r="B28" s="375"/>
      <c r="C28" s="247"/>
      <c r="D28" s="378"/>
      <c r="E28" s="264"/>
      <c r="F28" s="372"/>
      <c r="G28" s="256"/>
      <c r="H28" s="256"/>
      <c r="I28" s="42" t="s">
        <v>11</v>
      </c>
      <c r="J28" s="43"/>
    </row>
    <row r="29" spans="1:10" ht="24" x14ac:dyDescent="0.2">
      <c r="A29" s="241"/>
      <c r="B29" s="375"/>
      <c r="C29" s="247"/>
      <c r="D29" s="378"/>
      <c r="E29" s="264"/>
      <c r="F29" s="372"/>
      <c r="G29" s="256"/>
      <c r="H29" s="256"/>
      <c r="I29" s="42" t="s">
        <v>12</v>
      </c>
      <c r="J29" s="43"/>
    </row>
    <row r="30" spans="1:10" x14ac:dyDescent="0.2">
      <c r="A30" s="241"/>
      <c r="B30" s="375"/>
      <c r="C30" s="247"/>
      <c r="D30" s="378"/>
      <c r="E30" s="264"/>
      <c r="F30" s="372"/>
      <c r="G30" s="256"/>
      <c r="H30" s="256"/>
      <c r="I30" s="42" t="s">
        <v>13</v>
      </c>
      <c r="J30" s="43"/>
    </row>
    <row r="31" spans="1:10" x14ac:dyDescent="0.2">
      <c r="A31" s="241"/>
      <c r="B31" s="375"/>
      <c r="C31" s="247"/>
      <c r="D31" s="378"/>
      <c r="E31" s="264"/>
      <c r="F31" s="372"/>
      <c r="G31" s="256"/>
      <c r="H31" s="256"/>
      <c r="I31" s="42" t="s">
        <v>14</v>
      </c>
      <c r="J31" s="43"/>
    </row>
    <row r="32" spans="1:10" x14ac:dyDescent="0.2">
      <c r="A32" s="242"/>
      <c r="B32" s="376"/>
      <c r="C32" s="248"/>
      <c r="D32" s="379"/>
      <c r="E32" s="265"/>
      <c r="F32" s="373"/>
      <c r="G32" s="257"/>
      <c r="H32" s="257"/>
      <c r="I32" s="42" t="s">
        <v>15</v>
      </c>
      <c r="J32" s="43"/>
    </row>
    <row r="33" spans="1:10" ht="16.5" customHeight="1" x14ac:dyDescent="0.2">
      <c r="A33" s="35" t="s">
        <v>165</v>
      </c>
      <c r="B33" s="315" t="s">
        <v>166</v>
      </c>
      <c r="C33" s="316"/>
      <c r="D33" s="316"/>
      <c r="E33" s="316"/>
      <c r="F33" s="316"/>
      <c r="G33" s="316"/>
      <c r="H33" s="316"/>
      <c r="I33" s="316"/>
      <c r="J33" s="369"/>
    </row>
    <row r="34" spans="1:10" ht="24.75" customHeight="1" x14ac:dyDescent="0.2">
      <c r="A34" s="58" t="s">
        <v>481</v>
      </c>
      <c r="B34" s="141" t="s">
        <v>167</v>
      </c>
      <c r="C34" s="37"/>
      <c r="D34" s="148"/>
      <c r="E34" s="40"/>
      <c r="F34" s="41"/>
      <c r="G34" s="69"/>
      <c r="H34" s="69"/>
      <c r="I34" s="37"/>
      <c r="J34" s="38">
        <f>SUM(J35:J41)</f>
        <v>6</v>
      </c>
    </row>
    <row r="35" spans="1:10" ht="23.25" customHeight="1" x14ac:dyDescent="0.2">
      <c r="A35" s="240"/>
      <c r="B35" s="374"/>
      <c r="C35" s="246" t="s">
        <v>556</v>
      </c>
      <c r="D35" s="339" t="s">
        <v>603</v>
      </c>
      <c r="E35" s="263" t="s">
        <v>168</v>
      </c>
      <c r="F35" s="255" t="s">
        <v>41</v>
      </c>
      <c r="G35" s="255">
        <v>80</v>
      </c>
      <c r="H35" s="255" t="s">
        <v>945</v>
      </c>
      <c r="I35" s="42" t="s">
        <v>8</v>
      </c>
      <c r="J35" s="43">
        <v>6</v>
      </c>
    </row>
    <row r="36" spans="1:10" x14ac:dyDescent="0.2">
      <c r="A36" s="241"/>
      <c r="B36" s="375"/>
      <c r="C36" s="247"/>
      <c r="D36" s="380"/>
      <c r="E36" s="264"/>
      <c r="F36" s="256"/>
      <c r="G36" s="256"/>
      <c r="H36" s="256"/>
      <c r="I36" s="42" t="s">
        <v>10</v>
      </c>
      <c r="J36" s="43"/>
    </row>
    <row r="37" spans="1:10" x14ac:dyDescent="0.2">
      <c r="A37" s="241"/>
      <c r="B37" s="375"/>
      <c r="C37" s="247"/>
      <c r="D37" s="380"/>
      <c r="E37" s="264"/>
      <c r="F37" s="256"/>
      <c r="G37" s="256"/>
      <c r="H37" s="256"/>
      <c r="I37" s="42" t="s">
        <v>11</v>
      </c>
      <c r="J37" s="43"/>
    </row>
    <row r="38" spans="1:10" ht="24" x14ac:dyDescent="0.2">
      <c r="A38" s="241"/>
      <c r="B38" s="375"/>
      <c r="C38" s="247"/>
      <c r="D38" s="380"/>
      <c r="E38" s="265"/>
      <c r="F38" s="257"/>
      <c r="G38" s="257"/>
      <c r="H38" s="257"/>
      <c r="I38" s="42" t="s">
        <v>12</v>
      </c>
      <c r="J38" s="43"/>
    </row>
    <row r="39" spans="1:10" x14ac:dyDescent="0.2">
      <c r="A39" s="241"/>
      <c r="B39" s="375"/>
      <c r="C39" s="247"/>
      <c r="D39" s="380"/>
      <c r="E39" s="263" t="s">
        <v>604</v>
      </c>
      <c r="F39" s="255" t="s">
        <v>16</v>
      </c>
      <c r="G39" s="255">
        <v>4</v>
      </c>
      <c r="H39" s="255" t="s">
        <v>945</v>
      </c>
      <c r="I39" s="42" t="s">
        <v>13</v>
      </c>
      <c r="J39" s="43"/>
    </row>
    <row r="40" spans="1:10" x14ac:dyDescent="0.2">
      <c r="A40" s="241"/>
      <c r="B40" s="375"/>
      <c r="C40" s="247"/>
      <c r="D40" s="380"/>
      <c r="E40" s="264"/>
      <c r="F40" s="256"/>
      <c r="G40" s="256"/>
      <c r="H40" s="256"/>
      <c r="I40" s="42" t="s">
        <v>14</v>
      </c>
      <c r="J40" s="43"/>
    </row>
    <row r="41" spans="1:10" x14ac:dyDescent="0.2">
      <c r="A41" s="242"/>
      <c r="B41" s="376"/>
      <c r="C41" s="248"/>
      <c r="D41" s="340"/>
      <c r="E41" s="265"/>
      <c r="F41" s="257"/>
      <c r="G41" s="257"/>
      <c r="H41" s="257"/>
      <c r="I41" s="42" t="s">
        <v>15</v>
      </c>
      <c r="J41" s="43"/>
    </row>
    <row r="42" spans="1:10" ht="24.75" customHeight="1" x14ac:dyDescent="0.2">
      <c r="A42" s="107" t="s">
        <v>393</v>
      </c>
      <c r="B42" s="141" t="s">
        <v>169</v>
      </c>
      <c r="C42" s="37"/>
      <c r="D42" s="148"/>
      <c r="E42" s="40"/>
      <c r="F42" s="41"/>
      <c r="G42" s="69"/>
      <c r="H42" s="69"/>
      <c r="I42" s="37"/>
      <c r="J42" s="38">
        <f>SUM(J43:J49)</f>
        <v>20.9</v>
      </c>
    </row>
    <row r="43" spans="1:10" ht="24" x14ac:dyDescent="0.2">
      <c r="A43" s="240"/>
      <c r="B43" s="374"/>
      <c r="C43" s="246" t="s">
        <v>556</v>
      </c>
      <c r="D43" s="339" t="s">
        <v>605</v>
      </c>
      <c r="E43" s="263" t="s">
        <v>170</v>
      </c>
      <c r="F43" s="255" t="s">
        <v>41</v>
      </c>
      <c r="G43" s="255">
        <v>80</v>
      </c>
      <c r="H43" s="255" t="s">
        <v>945</v>
      </c>
      <c r="I43" s="42" t="s">
        <v>8</v>
      </c>
      <c r="J43" s="43">
        <v>20.9</v>
      </c>
    </row>
    <row r="44" spans="1:10" x14ac:dyDescent="0.2">
      <c r="A44" s="241"/>
      <c r="B44" s="375"/>
      <c r="C44" s="247"/>
      <c r="D44" s="380"/>
      <c r="E44" s="265"/>
      <c r="F44" s="257"/>
      <c r="G44" s="257"/>
      <c r="H44" s="257"/>
      <c r="I44" s="42" t="s">
        <v>10</v>
      </c>
      <c r="J44" s="43"/>
    </row>
    <row r="45" spans="1:10" x14ac:dyDescent="0.2">
      <c r="A45" s="241"/>
      <c r="B45" s="375"/>
      <c r="C45" s="247"/>
      <c r="D45" s="380"/>
      <c r="E45" s="191" t="s">
        <v>171</v>
      </c>
      <c r="F45" s="44" t="s">
        <v>41</v>
      </c>
      <c r="G45" s="44">
        <v>3</v>
      </c>
      <c r="H45" s="44" t="s">
        <v>943</v>
      </c>
      <c r="I45" s="42" t="s">
        <v>11</v>
      </c>
      <c r="J45" s="43"/>
    </row>
    <row r="46" spans="1:10" ht="24" x14ac:dyDescent="0.2">
      <c r="A46" s="241"/>
      <c r="B46" s="375"/>
      <c r="C46" s="247"/>
      <c r="D46" s="380"/>
      <c r="E46" s="263" t="s">
        <v>172</v>
      </c>
      <c r="F46" s="255" t="s">
        <v>41</v>
      </c>
      <c r="G46" s="255">
        <v>150</v>
      </c>
      <c r="H46" s="255" t="s">
        <v>943</v>
      </c>
      <c r="I46" s="42" t="s">
        <v>12</v>
      </c>
      <c r="J46" s="43"/>
    </row>
    <row r="47" spans="1:10" x14ac:dyDescent="0.2">
      <c r="A47" s="241"/>
      <c r="B47" s="375"/>
      <c r="C47" s="247"/>
      <c r="D47" s="380"/>
      <c r="E47" s="265"/>
      <c r="F47" s="257"/>
      <c r="G47" s="257"/>
      <c r="H47" s="257"/>
      <c r="I47" s="42" t="s">
        <v>13</v>
      </c>
      <c r="J47" s="43"/>
    </row>
    <row r="48" spans="1:10" ht="24" x14ac:dyDescent="0.2">
      <c r="A48" s="241"/>
      <c r="B48" s="375"/>
      <c r="C48" s="247"/>
      <c r="D48" s="380"/>
      <c r="E48" s="192" t="s">
        <v>173</v>
      </c>
      <c r="F48" s="44" t="s">
        <v>16</v>
      </c>
      <c r="G48" s="44">
        <v>1</v>
      </c>
      <c r="H48" s="44" t="s">
        <v>945</v>
      </c>
      <c r="I48" s="42" t="s">
        <v>14</v>
      </c>
      <c r="J48" s="43"/>
    </row>
    <row r="49" spans="1:10" ht="24" x14ac:dyDescent="0.2">
      <c r="A49" s="242"/>
      <c r="B49" s="376"/>
      <c r="C49" s="248"/>
      <c r="D49" s="340"/>
      <c r="E49" s="192" t="s">
        <v>174</v>
      </c>
      <c r="F49" s="44" t="s">
        <v>16</v>
      </c>
      <c r="G49" s="44">
        <v>4</v>
      </c>
      <c r="H49" s="44" t="s">
        <v>943</v>
      </c>
      <c r="I49" s="42" t="s">
        <v>15</v>
      </c>
      <c r="J49" s="43"/>
    </row>
    <row r="50" spans="1:10" ht="24.75" customHeight="1" x14ac:dyDescent="0.2">
      <c r="A50" s="107" t="s">
        <v>991</v>
      </c>
      <c r="B50" s="141" t="s">
        <v>992</v>
      </c>
      <c r="C50" s="37"/>
      <c r="D50" s="148"/>
      <c r="E50" s="40"/>
      <c r="F50" s="41"/>
      <c r="G50" s="69"/>
      <c r="H50" s="69"/>
      <c r="I50" s="37"/>
      <c r="J50" s="38">
        <f>SUM(J51:J57)</f>
        <v>199.79999999999998</v>
      </c>
    </row>
    <row r="51" spans="1:10" ht="24" x14ac:dyDescent="0.2">
      <c r="A51" s="240"/>
      <c r="B51" s="374"/>
      <c r="C51" s="246" t="s">
        <v>556</v>
      </c>
      <c r="D51" s="339"/>
      <c r="E51" s="263" t="s">
        <v>993</v>
      </c>
      <c r="F51" s="255" t="s">
        <v>16</v>
      </c>
      <c r="G51" s="255">
        <v>5</v>
      </c>
      <c r="H51" s="255" t="s">
        <v>943</v>
      </c>
      <c r="I51" s="42" t="s">
        <v>8</v>
      </c>
      <c r="J51" s="43"/>
    </row>
    <row r="52" spans="1:10" x14ac:dyDescent="0.2">
      <c r="A52" s="241"/>
      <c r="B52" s="375"/>
      <c r="C52" s="247"/>
      <c r="D52" s="380"/>
      <c r="E52" s="264"/>
      <c r="F52" s="256"/>
      <c r="G52" s="256"/>
      <c r="H52" s="256"/>
      <c r="I52" s="42" t="s">
        <v>10</v>
      </c>
      <c r="J52" s="43"/>
    </row>
    <row r="53" spans="1:10" x14ac:dyDescent="0.2">
      <c r="A53" s="241"/>
      <c r="B53" s="375"/>
      <c r="C53" s="247"/>
      <c r="D53" s="380"/>
      <c r="E53" s="264"/>
      <c r="F53" s="256"/>
      <c r="G53" s="256"/>
      <c r="H53" s="256"/>
      <c r="I53" s="42" t="s">
        <v>11</v>
      </c>
      <c r="J53" s="43">
        <v>15.7</v>
      </c>
    </row>
    <row r="54" spans="1:10" ht="24" x14ac:dyDescent="0.2">
      <c r="A54" s="241"/>
      <c r="B54" s="375"/>
      <c r="C54" s="247"/>
      <c r="D54" s="380"/>
      <c r="E54" s="264"/>
      <c r="F54" s="256"/>
      <c r="G54" s="256"/>
      <c r="H54" s="256"/>
      <c r="I54" s="42" t="s">
        <v>12</v>
      </c>
      <c r="J54" s="43"/>
    </row>
    <row r="55" spans="1:10" x14ac:dyDescent="0.2">
      <c r="A55" s="241"/>
      <c r="B55" s="375"/>
      <c r="C55" s="247"/>
      <c r="D55" s="380"/>
      <c r="E55" s="264"/>
      <c r="F55" s="256"/>
      <c r="G55" s="256"/>
      <c r="H55" s="256"/>
      <c r="I55" s="42" t="s">
        <v>13</v>
      </c>
      <c r="J55" s="43">
        <v>184.1</v>
      </c>
    </row>
    <row r="56" spans="1:10" x14ac:dyDescent="0.2">
      <c r="A56" s="241"/>
      <c r="B56" s="375"/>
      <c r="C56" s="247"/>
      <c r="D56" s="380"/>
      <c r="E56" s="264"/>
      <c r="F56" s="256"/>
      <c r="G56" s="256"/>
      <c r="H56" s="256"/>
      <c r="I56" s="42" t="s">
        <v>14</v>
      </c>
      <c r="J56" s="43"/>
    </row>
    <row r="57" spans="1:10" x14ac:dyDescent="0.2">
      <c r="A57" s="242"/>
      <c r="B57" s="376"/>
      <c r="C57" s="248"/>
      <c r="D57" s="340"/>
      <c r="E57" s="265"/>
      <c r="F57" s="257"/>
      <c r="G57" s="257"/>
      <c r="H57" s="257"/>
      <c r="I57" s="42" t="s">
        <v>15</v>
      </c>
      <c r="J57" s="43"/>
    </row>
    <row r="58" spans="1:10" ht="49.5" customHeight="1" x14ac:dyDescent="0.2">
      <c r="A58" s="39" t="s">
        <v>398</v>
      </c>
      <c r="B58" s="140" t="s">
        <v>436</v>
      </c>
      <c r="C58" s="37"/>
      <c r="D58" s="147"/>
      <c r="E58" s="40"/>
      <c r="F58" s="41"/>
      <c r="G58" s="69"/>
      <c r="H58" s="69"/>
      <c r="I58" s="47"/>
      <c r="J58" s="38">
        <f>SUM(J59:J65)</f>
        <v>410</v>
      </c>
    </row>
    <row r="59" spans="1:10" ht="24" x14ac:dyDescent="0.2">
      <c r="A59" s="240"/>
      <c r="B59" s="374"/>
      <c r="C59" s="246" t="s">
        <v>514</v>
      </c>
      <c r="D59" s="377" t="s">
        <v>798</v>
      </c>
      <c r="E59" s="263" t="s">
        <v>176</v>
      </c>
      <c r="F59" s="255" t="s">
        <v>16</v>
      </c>
      <c r="G59" s="255">
        <v>0</v>
      </c>
      <c r="H59" s="255" t="s">
        <v>66</v>
      </c>
      <c r="I59" s="42" t="s">
        <v>8</v>
      </c>
      <c r="J59" s="43">
        <v>121.6</v>
      </c>
    </row>
    <row r="60" spans="1:10" x14ac:dyDescent="0.2">
      <c r="A60" s="241"/>
      <c r="B60" s="375"/>
      <c r="C60" s="247"/>
      <c r="D60" s="378"/>
      <c r="E60" s="264"/>
      <c r="F60" s="256"/>
      <c r="G60" s="256"/>
      <c r="H60" s="256"/>
      <c r="I60" s="42" t="s">
        <v>10</v>
      </c>
      <c r="J60" s="43"/>
    </row>
    <row r="61" spans="1:10" x14ac:dyDescent="0.2">
      <c r="A61" s="241"/>
      <c r="B61" s="375"/>
      <c r="C61" s="247"/>
      <c r="D61" s="378"/>
      <c r="E61" s="264"/>
      <c r="F61" s="256"/>
      <c r="G61" s="256"/>
      <c r="H61" s="256"/>
      <c r="I61" s="42" t="s">
        <v>11</v>
      </c>
      <c r="J61" s="43"/>
    </row>
    <row r="62" spans="1:10" ht="24" x14ac:dyDescent="0.2">
      <c r="A62" s="241"/>
      <c r="B62" s="375"/>
      <c r="C62" s="247"/>
      <c r="D62" s="378"/>
      <c r="E62" s="265"/>
      <c r="F62" s="257"/>
      <c r="G62" s="257"/>
      <c r="H62" s="257"/>
      <c r="I62" s="42" t="s">
        <v>12</v>
      </c>
      <c r="J62" s="43"/>
    </row>
    <row r="63" spans="1:10" x14ac:dyDescent="0.2">
      <c r="A63" s="241"/>
      <c r="B63" s="375"/>
      <c r="C63" s="247"/>
      <c r="D63" s="378"/>
      <c r="E63" s="263" t="s">
        <v>789</v>
      </c>
      <c r="F63" s="255" t="s">
        <v>16</v>
      </c>
      <c r="G63" s="255">
        <v>1</v>
      </c>
      <c r="H63" s="255" t="s">
        <v>944</v>
      </c>
      <c r="I63" s="42" t="s">
        <v>13</v>
      </c>
      <c r="J63" s="43">
        <v>288.39999999999998</v>
      </c>
    </row>
    <row r="64" spans="1:10" x14ac:dyDescent="0.2">
      <c r="A64" s="241"/>
      <c r="B64" s="375"/>
      <c r="C64" s="247"/>
      <c r="D64" s="378"/>
      <c r="E64" s="264"/>
      <c r="F64" s="256"/>
      <c r="G64" s="256"/>
      <c r="H64" s="256"/>
      <c r="I64" s="42" t="s">
        <v>14</v>
      </c>
      <c r="J64" s="43"/>
    </row>
    <row r="65" spans="1:10" x14ac:dyDescent="0.2">
      <c r="A65" s="242"/>
      <c r="B65" s="376"/>
      <c r="C65" s="248"/>
      <c r="D65" s="379"/>
      <c r="E65" s="265"/>
      <c r="F65" s="257"/>
      <c r="G65" s="257"/>
      <c r="H65" s="257"/>
      <c r="I65" s="42" t="s">
        <v>15</v>
      </c>
      <c r="J65" s="43"/>
    </row>
    <row r="66" spans="1:10" ht="49.5" customHeight="1" x14ac:dyDescent="0.2">
      <c r="A66" s="39" t="s">
        <v>897</v>
      </c>
      <c r="B66" s="140" t="s">
        <v>898</v>
      </c>
      <c r="C66" s="37"/>
      <c r="D66" s="147"/>
      <c r="E66" s="40"/>
      <c r="F66" s="41"/>
      <c r="G66" s="69"/>
      <c r="H66" s="69"/>
      <c r="I66" s="47"/>
      <c r="J66" s="38">
        <f>SUM(J67:J73)</f>
        <v>43.9</v>
      </c>
    </row>
    <row r="67" spans="1:10" ht="24" x14ac:dyDescent="0.2">
      <c r="A67" s="240"/>
      <c r="B67" s="374"/>
      <c r="C67" s="246" t="s">
        <v>556</v>
      </c>
      <c r="D67" s="377" t="s">
        <v>899</v>
      </c>
      <c r="E67" s="263" t="s">
        <v>900</v>
      </c>
      <c r="F67" s="255" t="s">
        <v>41</v>
      </c>
      <c r="G67" s="255">
        <v>37</v>
      </c>
      <c r="H67" s="255" t="s">
        <v>943</v>
      </c>
      <c r="I67" s="42" t="s">
        <v>8</v>
      </c>
      <c r="J67" s="43"/>
    </row>
    <row r="68" spans="1:10" x14ac:dyDescent="0.2">
      <c r="A68" s="241"/>
      <c r="B68" s="375"/>
      <c r="C68" s="247"/>
      <c r="D68" s="378"/>
      <c r="E68" s="264"/>
      <c r="F68" s="256"/>
      <c r="G68" s="256"/>
      <c r="H68" s="256"/>
      <c r="I68" s="42" t="s">
        <v>10</v>
      </c>
      <c r="J68" s="43">
        <v>6.6</v>
      </c>
    </row>
    <row r="69" spans="1:10" x14ac:dyDescent="0.2">
      <c r="A69" s="241"/>
      <c r="B69" s="375"/>
      <c r="C69" s="247"/>
      <c r="D69" s="378"/>
      <c r="E69" s="264"/>
      <c r="F69" s="256"/>
      <c r="G69" s="256"/>
      <c r="H69" s="256"/>
      <c r="I69" s="42" t="s">
        <v>11</v>
      </c>
      <c r="J69" s="43"/>
    </row>
    <row r="70" spans="1:10" ht="24" x14ac:dyDescent="0.2">
      <c r="A70" s="241"/>
      <c r="B70" s="375"/>
      <c r="C70" s="247"/>
      <c r="D70" s="378"/>
      <c r="E70" s="264"/>
      <c r="F70" s="256"/>
      <c r="G70" s="256"/>
      <c r="H70" s="256"/>
      <c r="I70" s="42" t="s">
        <v>12</v>
      </c>
      <c r="J70" s="43">
        <v>37.299999999999997</v>
      </c>
    </row>
    <row r="71" spans="1:10" x14ac:dyDescent="0.2">
      <c r="A71" s="241"/>
      <c r="B71" s="375"/>
      <c r="C71" s="247"/>
      <c r="D71" s="378"/>
      <c r="E71" s="264"/>
      <c r="F71" s="256"/>
      <c r="G71" s="256"/>
      <c r="H71" s="256"/>
      <c r="I71" s="42" t="s">
        <v>13</v>
      </c>
      <c r="J71" s="43"/>
    </row>
    <row r="72" spans="1:10" x14ac:dyDescent="0.2">
      <c r="A72" s="241"/>
      <c r="B72" s="375"/>
      <c r="C72" s="247"/>
      <c r="D72" s="378"/>
      <c r="E72" s="264"/>
      <c r="F72" s="256"/>
      <c r="G72" s="256"/>
      <c r="H72" s="256"/>
      <c r="I72" s="42" t="s">
        <v>14</v>
      </c>
      <c r="J72" s="43"/>
    </row>
    <row r="73" spans="1:10" x14ac:dyDescent="0.2">
      <c r="A73" s="242"/>
      <c r="B73" s="376"/>
      <c r="C73" s="248"/>
      <c r="D73" s="379"/>
      <c r="E73" s="265"/>
      <c r="F73" s="257"/>
      <c r="G73" s="257"/>
      <c r="H73" s="257"/>
      <c r="I73" s="42" t="s">
        <v>15</v>
      </c>
      <c r="J73" s="43"/>
    </row>
    <row r="74" spans="1:10" ht="49.5" customHeight="1" x14ac:dyDescent="0.2">
      <c r="A74" s="39" t="s">
        <v>901</v>
      </c>
      <c r="B74" s="140" t="s">
        <v>902</v>
      </c>
      <c r="C74" s="37"/>
      <c r="D74" s="147"/>
      <c r="E74" s="40"/>
      <c r="F74" s="41"/>
      <c r="G74" s="69"/>
      <c r="H74" s="69"/>
      <c r="I74" s="47"/>
      <c r="J74" s="38">
        <f>SUM(J75:J81)</f>
        <v>1.9</v>
      </c>
    </row>
    <row r="75" spans="1:10" ht="24" x14ac:dyDescent="0.2">
      <c r="A75" s="240"/>
      <c r="B75" s="374"/>
      <c r="C75" s="246" t="s">
        <v>556</v>
      </c>
      <c r="D75" s="377" t="s">
        <v>903</v>
      </c>
      <c r="E75" s="263" t="s">
        <v>963</v>
      </c>
      <c r="F75" s="255" t="s">
        <v>16</v>
      </c>
      <c r="G75" s="255">
        <v>5</v>
      </c>
      <c r="H75" s="255" t="s">
        <v>945</v>
      </c>
      <c r="I75" s="42" t="s">
        <v>8</v>
      </c>
      <c r="J75" s="43"/>
    </row>
    <row r="76" spans="1:10" x14ac:dyDescent="0.2">
      <c r="A76" s="241"/>
      <c r="B76" s="375"/>
      <c r="C76" s="247"/>
      <c r="D76" s="378"/>
      <c r="E76" s="264"/>
      <c r="F76" s="256"/>
      <c r="G76" s="256"/>
      <c r="H76" s="256"/>
      <c r="I76" s="42" t="s">
        <v>10</v>
      </c>
      <c r="J76" s="43"/>
    </row>
    <row r="77" spans="1:10" x14ac:dyDescent="0.2">
      <c r="A77" s="241"/>
      <c r="B77" s="375"/>
      <c r="C77" s="247"/>
      <c r="D77" s="378"/>
      <c r="E77" s="264"/>
      <c r="F77" s="256"/>
      <c r="G77" s="256"/>
      <c r="H77" s="256"/>
      <c r="I77" s="42" t="s">
        <v>11</v>
      </c>
      <c r="J77" s="43"/>
    </row>
    <row r="78" spans="1:10" ht="24" x14ac:dyDescent="0.2">
      <c r="A78" s="241"/>
      <c r="B78" s="375"/>
      <c r="C78" s="247"/>
      <c r="D78" s="378"/>
      <c r="E78" s="264"/>
      <c r="F78" s="256"/>
      <c r="G78" s="256"/>
      <c r="H78" s="256"/>
      <c r="I78" s="42" t="s">
        <v>12</v>
      </c>
      <c r="J78" s="43">
        <v>1.9</v>
      </c>
    </row>
    <row r="79" spans="1:10" x14ac:dyDescent="0.2">
      <c r="A79" s="241"/>
      <c r="B79" s="375"/>
      <c r="C79" s="247"/>
      <c r="D79" s="378"/>
      <c r="E79" s="264"/>
      <c r="F79" s="256"/>
      <c r="G79" s="256"/>
      <c r="H79" s="256"/>
      <c r="I79" s="42" t="s">
        <v>13</v>
      </c>
      <c r="J79" s="43"/>
    </row>
    <row r="80" spans="1:10" x14ac:dyDescent="0.2">
      <c r="A80" s="241"/>
      <c r="B80" s="375"/>
      <c r="C80" s="247"/>
      <c r="D80" s="378"/>
      <c r="E80" s="264"/>
      <c r="F80" s="256"/>
      <c r="G80" s="256"/>
      <c r="H80" s="256"/>
      <c r="I80" s="42" t="s">
        <v>14</v>
      </c>
      <c r="J80" s="43"/>
    </row>
    <row r="81" spans="1:10" x14ac:dyDescent="0.2">
      <c r="A81" s="242"/>
      <c r="B81" s="376"/>
      <c r="C81" s="248"/>
      <c r="D81" s="379"/>
      <c r="E81" s="265"/>
      <c r="F81" s="257"/>
      <c r="G81" s="257"/>
      <c r="H81" s="257"/>
      <c r="I81" s="42" t="s">
        <v>15</v>
      </c>
      <c r="J81" s="43"/>
    </row>
    <row r="82" spans="1:10" ht="49.5" customHeight="1" x14ac:dyDescent="0.2">
      <c r="A82" s="234" t="s">
        <v>983</v>
      </c>
      <c r="B82" s="45" t="s">
        <v>984</v>
      </c>
      <c r="C82" s="37"/>
      <c r="D82" s="147"/>
      <c r="E82" s="40"/>
      <c r="F82" s="41"/>
      <c r="G82" s="69"/>
      <c r="H82" s="69"/>
      <c r="I82" s="47"/>
      <c r="J82" s="38">
        <f>SUM(J83:J89)</f>
        <v>0</v>
      </c>
    </row>
    <row r="83" spans="1:10" ht="24" x14ac:dyDescent="0.2">
      <c r="A83" s="240"/>
      <c r="B83" s="374"/>
      <c r="C83" s="246" t="s">
        <v>556</v>
      </c>
      <c r="D83" s="377" t="s">
        <v>985</v>
      </c>
      <c r="E83" s="263" t="s">
        <v>986</v>
      </c>
      <c r="F83" s="255" t="s">
        <v>16</v>
      </c>
      <c r="G83" s="255">
        <v>1</v>
      </c>
      <c r="H83" s="255" t="s">
        <v>945</v>
      </c>
      <c r="I83" s="42" t="s">
        <v>8</v>
      </c>
      <c r="J83" s="43" t="s">
        <v>9</v>
      </c>
    </row>
    <row r="84" spans="1:10" x14ac:dyDescent="0.2">
      <c r="A84" s="241"/>
      <c r="B84" s="375"/>
      <c r="C84" s="247"/>
      <c r="D84" s="378"/>
      <c r="E84" s="264"/>
      <c r="F84" s="256"/>
      <c r="G84" s="256"/>
      <c r="H84" s="256"/>
      <c r="I84" s="42" t="s">
        <v>10</v>
      </c>
      <c r="J84" s="43" t="s">
        <v>9</v>
      </c>
    </row>
    <row r="85" spans="1:10" x14ac:dyDescent="0.2">
      <c r="A85" s="241"/>
      <c r="B85" s="375"/>
      <c r="C85" s="247"/>
      <c r="D85" s="378"/>
      <c r="E85" s="264"/>
      <c r="F85" s="256"/>
      <c r="G85" s="256"/>
      <c r="H85" s="256"/>
      <c r="I85" s="42" t="s">
        <v>11</v>
      </c>
      <c r="J85" s="43" t="s">
        <v>9</v>
      </c>
    </row>
    <row r="86" spans="1:10" ht="24" x14ac:dyDescent="0.2">
      <c r="A86" s="241"/>
      <c r="B86" s="375"/>
      <c r="C86" s="247"/>
      <c r="D86" s="378"/>
      <c r="E86" s="264"/>
      <c r="F86" s="256"/>
      <c r="G86" s="256"/>
      <c r="H86" s="256"/>
      <c r="I86" s="42" t="s">
        <v>12</v>
      </c>
      <c r="J86" s="43" t="s">
        <v>9</v>
      </c>
    </row>
    <row r="87" spans="1:10" x14ac:dyDescent="0.2">
      <c r="A87" s="241"/>
      <c r="B87" s="375"/>
      <c r="C87" s="247"/>
      <c r="D87" s="378"/>
      <c r="E87" s="264"/>
      <c r="F87" s="256"/>
      <c r="G87" s="256"/>
      <c r="H87" s="256"/>
      <c r="I87" s="42" t="s">
        <v>13</v>
      </c>
      <c r="J87" s="43" t="s">
        <v>9</v>
      </c>
    </row>
    <row r="88" spans="1:10" x14ac:dyDescent="0.2">
      <c r="A88" s="241"/>
      <c r="B88" s="375"/>
      <c r="C88" s="247"/>
      <c r="D88" s="378"/>
      <c r="E88" s="264"/>
      <c r="F88" s="256"/>
      <c r="G88" s="256"/>
      <c r="H88" s="256"/>
      <c r="I88" s="42" t="s">
        <v>14</v>
      </c>
      <c r="J88" s="43" t="s">
        <v>9</v>
      </c>
    </row>
    <row r="89" spans="1:10" x14ac:dyDescent="0.2">
      <c r="A89" s="242"/>
      <c r="B89" s="376"/>
      <c r="C89" s="248"/>
      <c r="D89" s="379"/>
      <c r="E89" s="265"/>
      <c r="F89" s="257"/>
      <c r="G89" s="257"/>
      <c r="H89" s="257"/>
      <c r="I89" s="42" t="s">
        <v>15</v>
      </c>
      <c r="J89" s="43" t="s">
        <v>9</v>
      </c>
    </row>
    <row r="90" spans="1:10" ht="15" customHeight="1" x14ac:dyDescent="0.2">
      <c r="A90" s="35" t="s">
        <v>323</v>
      </c>
      <c r="B90" s="315"/>
      <c r="C90" s="316"/>
      <c r="D90" s="316"/>
      <c r="E90" s="316"/>
      <c r="F90" s="316"/>
      <c r="G90" s="316"/>
      <c r="H90" s="316"/>
      <c r="I90" s="316"/>
      <c r="J90" s="369"/>
    </row>
    <row r="91" spans="1:10" ht="23.25" customHeight="1" x14ac:dyDescent="0.2">
      <c r="A91" s="39" t="s">
        <v>324</v>
      </c>
      <c r="B91" s="140" t="s">
        <v>399</v>
      </c>
      <c r="C91" s="37"/>
      <c r="D91" s="149"/>
      <c r="E91" s="40"/>
      <c r="F91" s="41"/>
      <c r="G91" s="69"/>
      <c r="H91" s="69"/>
      <c r="I91" s="37"/>
      <c r="J91" s="38">
        <f>SUM(J92:J98)</f>
        <v>360</v>
      </c>
    </row>
    <row r="92" spans="1:10" ht="24" customHeight="1" x14ac:dyDescent="0.2">
      <c r="A92" s="240"/>
      <c r="B92" s="243"/>
      <c r="C92" s="246" t="s">
        <v>556</v>
      </c>
      <c r="D92" s="263" t="s">
        <v>606</v>
      </c>
      <c r="E92" s="326" t="s">
        <v>175</v>
      </c>
      <c r="F92" s="327" t="s">
        <v>41</v>
      </c>
      <c r="G92" s="327">
        <v>1400</v>
      </c>
      <c r="H92" s="327" t="s">
        <v>943</v>
      </c>
      <c r="I92" s="42" t="s">
        <v>8</v>
      </c>
      <c r="J92" s="43">
        <v>360</v>
      </c>
    </row>
    <row r="93" spans="1:10" x14ac:dyDescent="0.2">
      <c r="A93" s="241"/>
      <c r="B93" s="244"/>
      <c r="C93" s="247"/>
      <c r="D93" s="264"/>
      <c r="E93" s="326"/>
      <c r="F93" s="327"/>
      <c r="G93" s="327"/>
      <c r="H93" s="327"/>
      <c r="I93" s="42" t="s">
        <v>10</v>
      </c>
      <c r="J93" s="43"/>
    </row>
    <row r="94" spans="1:10" x14ac:dyDescent="0.2">
      <c r="A94" s="241"/>
      <c r="B94" s="244"/>
      <c r="C94" s="247"/>
      <c r="D94" s="264"/>
      <c r="E94" s="326"/>
      <c r="F94" s="327"/>
      <c r="G94" s="327"/>
      <c r="H94" s="327"/>
      <c r="I94" s="42" t="s">
        <v>11</v>
      </c>
      <c r="J94" s="43"/>
    </row>
    <row r="95" spans="1:10" ht="24" x14ac:dyDescent="0.2">
      <c r="A95" s="241"/>
      <c r="B95" s="244"/>
      <c r="C95" s="247"/>
      <c r="D95" s="264"/>
      <c r="E95" s="326"/>
      <c r="F95" s="327"/>
      <c r="G95" s="327"/>
      <c r="H95" s="327"/>
      <c r="I95" s="42" t="s">
        <v>12</v>
      </c>
      <c r="J95" s="43"/>
    </row>
    <row r="96" spans="1:10" x14ac:dyDescent="0.2">
      <c r="A96" s="241"/>
      <c r="B96" s="244"/>
      <c r="C96" s="247"/>
      <c r="D96" s="264"/>
      <c r="E96" s="264" t="s">
        <v>904</v>
      </c>
      <c r="F96" s="256" t="s">
        <v>16</v>
      </c>
      <c r="G96" s="256">
        <v>0</v>
      </c>
      <c r="H96" s="256">
        <v>0</v>
      </c>
      <c r="I96" s="42" t="s">
        <v>13</v>
      </c>
      <c r="J96" s="43"/>
    </row>
    <row r="97" spans="1:10" x14ac:dyDescent="0.2">
      <c r="A97" s="241"/>
      <c r="B97" s="244"/>
      <c r="C97" s="247"/>
      <c r="D97" s="264"/>
      <c r="E97" s="264"/>
      <c r="F97" s="256"/>
      <c r="G97" s="256"/>
      <c r="H97" s="256"/>
      <c r="I97" s="42" t="s">
        <v>14</v>
      </c>
      <c r="J97" s="43"/>
    </row>
    <row r="98" spans="1:10" x14ac:dyDescent="0.2">
      <c r="A98" s="242"/>
      <c r="B98" s="245"/>
      <c r="C98" s="248"/>
      <c r="D98" s="265"/>
      <c r="E98" s="265"/>
      <c r="F98" s="257"/>
      <c r="G98" s="257"/>
      <c r="H98" s="257"/>
      <c r="I98" s="42" t="s">
        <v>15</v>
      </c>
      <c r="J98" s="43"/>
    </row>
    <row r="99" spans="1:10" ht="24" x14ac:dyDescent="0.2">
      <c r="A99" s="39" t="s">
        <v>325</v>
      </c>
      <c r="B99" s="140" t="s">
        <v>177</v>
      </c>
      <c r="C99" s="37"/>
      <c r="D99" s="149"/>
      <c r="E99" s="40"/>
      <c r="F99" s="40"/>
      <c r="G99" s="69"/>
      <c r="H99" s="69"/>
      <c r="I99" s="37"/>
      <c r="J99" s="38">
        <f>SUM(J100:J106)</f>
        <v>162.4</v>
      </c>
    </row>
    <row r="100" spans="1:10" ht="27" customHeight="1" x14ac:dyDescent="0.2">
      <c r="A100" s="240"/>
      <c r="B100" s="243"/>
      <c r="C100" s="246" t="s">
        <v>556</v>
      </c>
      <c r="D100" s="263" t="s">
        <v>607</v>
      </c>
      <c r="E100" s="263" t="s">
        <v>178</v>
      </c>
      <c r="F100" s="332" t="s">
        <v>608</v>
      </c>
      <c r="G100" s="324" t="s">
        <v>905</v>
      </c>
      <c r="H100" s="255" t="s">
        <v>945</v>
      </c>
      <c r="I100" s="42" t="s">
        <v>8</v>
      </c>
      <c r="J100" s="43"/>
    </row>
    <row r="101" spans="1:10" x14ac:dyDescent="0.2">
      <c r="A101" s="241"/>
      <c r="B101" s="244"/>
      <c r="C101" s="247"/>
      <c r="D101" s="264"/>
      <c r="E101" s="264"/>
      <c r="F101" s="333"/>
      <c r="G101" s="354"/>
      <c r="H101" s="256"/>
      <c r="I101" s="42" t="s">
        <v>10</v>
      </c>
      <c r="J101" s="43">
        <v>162.4</v>
      </c>
    </row>
    <row r="102" spans="1:10" x14ac:dyDescent="0.2">
      <c r="A102" s="241"/>
      <c r="B102" s="244"/>
      <c r="C102" s="247"/>
      <c r="D102" s="264"/>
      <c r="E102" s="264"/>
      <c r="F102" s="333"/>
      <c r="G102" s="354"/>
      <c r="H102" s="256"/>
      <c r="I102" s="42" t="s">
        <v>11</v>
      </c>
      <c r="J102" s="43"/>
    </row>
    <row r="103" spans="1:10" ht="24" x14ac:dyDescent="0.2">
      <c r="A103" s="241"/>
      <c r="B103" s="244"/>
      <c r="C103" s="247"/>
      <c r="D103" s="264"/>
      <c r="E103" s="265"/>
      <c r="F103" s="334"/>
      <c r="G103" s="355"/>
      <c r="H103" s="257"/>
      <c r="I103" s="42" t="s">
        <v>12</v>
      </c>
      <c r="J103" s="43"/>
    </row>
    <row r="104" spans="1:10" x14ac:dyDescent="0.2">
      <c r="A104" s="241"/>
      <c r="B104" s="244"/>
      <c r="C104" s="247"/>
      <c r="D104" s="264"/>
      <c r="E104" s="263" t="s">
        <v>964</v>
      </c>
      <c r="F104" s="255" t="s">
        <v>16</v>
      </c>
      <c r="G104" s="359" t="s">
        <v>965</v>
      </c>
      <c r="H104" s="255" t="s">
        <v>945</v>
      </c>
      <c r="I104" s="42" t="s">
        <v>13</v>
      </c>
      <c r="J104" s="43"/>
    </row>
    <row r="105" spans="1:10" x14ac:dyDescent="0.2">
      <c r="A105" s="241"/>
      <c r="B105" s="244"/>
      <c r="C105" s="247"/>
      <c r="D105" s="264"/>
      <c r="E105" s="264"/>
      <c r="F105" s="256"/>
      <c r="G105" s="360"/>
      <c r="H105" s="256"/>
      <c r="I105" s="42" t="s">
        <v>14</v>
      </c>
      <c r="J105" s="43"/>
    </row>
    <row r="106" spans="1:10" x14ac:dyDescent="0.2">
      <c r="A106" s="242"/>
      <c r="B106" s="245"/>
      <c r="C106" s="248"/>
      <c r="D106" s="265"/>
      <c r="E106" s="265"/>
      <c r="F106" s="257"/>
      <c r="G106" s="361"/>
      <c r="H106" s="257"/>
      <c r="I106" s="42" t="s">
        <v>15</v>
      </c>
      <c r="J106" s="43"/>
    </row>
    <row r="107" spans="1:10" ht="13.5" customHeight="1" thickBot="1" x14ac:dyDescent="0.25">
      <c r="A107" s="276" t="s">
        <v>61</v>
      </c>
      <c r="B107" s="277"/>
      <c r="C107" s="277"/>
      <c r="D107" s="277"/>
      <c r="E107" s="277"/>
      <c r="F107" s="277"/>
      <c r="G107" s="277"/>
      <c r="H107" s="277"/>
      <c r="I107" s="278"/>
      <c r="J107" s="48">
        <f>SUM(J9,J17,J25,J34,J42,J58,J91,J99)</f>
        <v>1117.3</v>
      </c>
    </row>
    <row r="108" spans="1:10" ht="12.75" thickBot="1" x14ac:dyDescent="0.25">
      <c r="A108" s="32" t="s">
        <v>62</v>
      </c>
      <c r="B108" s="32"/>
      <c r="C108" s="50"/>
      <c r="I108" s="50"/>
      <c r="J108" s="32"/>
    </row>
    <row r="109" spans="1:10" ht="24" x14ac:dyDescent="0.2">
      <c r="A109" s="2"/>
      <c r="B109" s="142" t="s">
        <v>63</v>
      </c>
      <c r="C109" s="153">
        <f>SUM(C111:C116)</f>
        <v>1163.0999999999999</v>
      </c>
      <c r="I109" s="117"/>
      <c r="J109" s="29"/>
    </row>
    <row r="110" spans="1:10" x14ac:dyDescent="0.2">
      <c r="A110" s="5"/>
      <c r="B110" s="143" t="s">
        <v>64</v>
      </c>
      <c r="C110" s="154" t="s">
        <v>9</v>
      </c>
      <c r="I110" s="117"/>
      <c r="J110" s="119"/>
    </row>
    <row r="111" spans="1:10" ht="24" x14ac:dyDescent="0.2">
      <c r="A111" s="5"/>
      <c r="B111" s="144" t="s">
        <v>8</v>
      </c>
      <c r="C111" s="155">
        <f t="shared" ref="C111:C117" si="0">SUM(J10,J18,J26,J35,J43,J59,J67,J75,J92,J100)</f>
        <v>666.5</v>
      </c>
      <c r="I111" s="18"/>
      <c r="J111" s="121"/>
    </row>
    <row r="112" spans="1:10" ht="24" x14ac:dyDescent="0.2">
      <c r="A112" s="5"/>
      <c r="B112" s="144" t="s">
        <v>10</v>
      </c>
      <c r="C112" s="155">
        <f t="shared" si="0"/>
        <v>169</v>
      </c>
      <c r="I112" s="18"/>
      <c r="J112" s="121"/>
    </row>
    <row r="113" spans="1:10" ht="12.75" customHeight="1" x14ac:dyDescent="0.2">
      <c r="A113" s="5"/>
      <c r="B113" s="144" t="s">
        <v>11</v>
      </c>
      <c r="C113" s="155">
        <f t="shared" si="0"/>
        <v>0</v>
      </c>
      <c r="I113" s="18"/>
      <c r="J113" s="121"/>
    </row>
    <row r="114" spans="1:10" ht="24" x14ac:dyDescent="0.2">
      <c r="A114" s="5"/>
      <c r="B114" s="144" t="s">
        <v>12</v>
      </c>
      <c r="C114" s="155">
        <f t="shared" si="0"/>
        <v>39.199999999999996</v>
      </c>
      <c r="I114" s="18"/>
      <c r="J114" s="121"/>
    </row>
    <row r="115" spans="1:10" x14ac:dyDescent="0.2">
      <c r="A115" s="5"/>
      <c r="B115" s="144" t="s">
        <v>13</v>
      </c>
      <c r="C115" s="155">
        <f t="shared" si="0"/>
        <v>288.39999999999998</v>
      </c>
      <c r="I115" s="18"/>
      <c r="J115" s="121"/>
    </row>
    <row r="116" spans="1:10" ht="13.5" customHeight="1" x14ac:dyDescent="0.2">
      <c r="A116" s="5"/>
      <c r="B116" s="144" t="s">
        <v>14</v>
      </c>
      <c r="C116" s="155">
        <f t="shared" si="0"/>
        <v>0</v>
      </c>
      <c r="I116" s="18"/>
      <c r="J116" s="121"/>
    </row>
    <row r="117" spans="1:10" ht="13.5" customHeight="1" thickBot="1" x14ac:dyDescent="0.25">
      <c r="A117" s="10"/>
      <c r="B117" s="145" t="s">
        <v>15</v>
      </c>
      <c r="C117" s="155">
        <f t="shared" si="0"/>
        <v>0</v>
      </c>
      <c r="I117" s="117"/>
      <c r="J117" s="123"/>
    </row>
    <row r="118" spans="1:10" ht="24.75" thickBot="1" x14ac:dyDescent="0.25">
      <c r="A118" s="12"/>
      <c r="B118" s="146" t="s">
        <v>61</v>
      </c>
      <c r="C118" s="157">
        <f>C109+C117</f>
        <v>1163.0999999999999</v>
      </c>
      <c r="D118" s="150"/>
      <c r="G118" s="24"/>
      <c r="H118" s="24"/>
      <c r="I118" s="18"/>
      <c r="J118" s="125"/>
    </row>
    <row r="119" spans="1:10" ht="12.75" thickBot="1" x14ac:dyDescent="0.25">
      <c r="A119" s="15"/>
      <c r="B119" s="152" t="s">
        <v>65</v>
      </c>
      <c r="C119" s="156">
        <f>J58</f>
        <v>410</v>
      </c>
      <c r="G119" s="24"/>
      <c r="H119" s="24"/>
      <c r="I119" s="18"/>
      <c r="J119" s="127"/>
    </row>
    <row r="120" spans="1:10" x14ac:dyDescent="0.2">
      <c r="A120" s="17"/>
      <c r="B120" s="17"/>
      <c r="C120" s="18"/>
      <c r="I120" s="18"/>
      <c r="J120" s="19"/>
    </row>
    <row r="121" spans="1:10" x14ac:dyDescent="0.2">
      <c r="A121" s="20" t="s">
        <v>67</v>
      </c>
      <c r="B121" s="21" t="s">
        <v>68</v>
      </c>
      <c r="J121" s="23"/>
    </row>
    <row r="122" spans="1:10" x14ac:dyDescent="0.2">
      <c r="A122" s="20" t="s">
        <v>69</v>
      </c>
      <c r="B122" s="21" t="s">
        <v>70</v>
      </c>
      <c r="J122" s="29"/>
    </row>
    <row r="123" spans="1:10" x14ac:dyDescent="0.2">
      <c r="A123" s="20" t="s">
        <v>71</v>
      </c>
      <c r="B123" s="21" t="s">
        <v>72</v>
      </c>
      <c r="J123" s="31"/>
    </row>
    <row r="124" spans="1:10" x14ac:dyDescent="0.2">
      <c r="A124" s="20" t="s">
        <v>73</v>
      </c>
      <c r="B124" s="24" t="s">
        <v>74</v>
      </c>
    </row>
    <row r="125" spans="1:10" x14ac:dyDescent="0.2">
      <c r="A125" s="20" t="s">
        <v>75</v>
      </c>
      <c r="B125" s="21" t="s">
        <v>76</v>
      </c>
    </row>
    <row r="126" spans="1:10" x14ac:dyDescent="0.2">
      <c r="A126" s="20" t="s">
        <v>77</v>
      </c>
      <c r="B126" s="21" t="s">
        <v>78</v>
      </c>
    </row>
    <row r="127" spans="1:10" x14ac:dyDescent="0.2">
      <c r="A127" s="20" t="s">
        <v>79</v>
      </c>
      <c r="B127" s="21" t="s">
        <v>80</v>
      </c>
    </row>
    <row r="128" spans="1:10" x14ac:dyDescent="0.2">
      <c r="A128" s="20" t="s">
        <v>81</v>
      </c>
      <c r="B128" s="21" t="s">
        <v>82</v>
      </c>
    </row>
    <row r="129" spans="1:2" x14ac:dyDescent="0.2">
      <c r="A129" s="20" t="s">
        <v>83</v>
      </c>
      <c r="B129" s="21" t="s">
        <v>84</v>
      </c>
    </row>
    <row r="130" spans="1:2" x14ac:dyDescent="0.2">
      <c r="A130" s="20" t="s">
        <v>85</v>
      </c>
      <c r="B130" s="21" t="s">
        <v>86</v>
      </c>
    </row>
    <row r="131" spans="1:2" x14ac:dyDescent="0.2">
      <c r="A131" s="20" t="s">
        <v>87</v>
      </c>
      <c r="B131" s="21" t="s">
        <v>88</v>
      </c>
    </row>
  </sheetData>
  <dataConsolidate/>
  <mergeCells count="130">
    <mergeCell ref="A107:I107"/>
    <mergeCell ref="A92:A98"/>
    <mergeCell ref="A100:A106"/>
    <mergeCell ref="B100:B106"/>
    <mergeCell ref="C100:C106"/>
    <mergeCell ref="E100:E103"/>
    <mergeCell ref="F100:F103"/>
    <mergeCell ref="G100:G103"/>
    <mergeCell ref="H100:H103"/>
    <mergeCell ref="D100:D106"/>
    <mergeCell ref="E104:E106"/>
    <mergeCell ref="F104:F106"/>
    <mergeCell ref="G104:G106"/>
    <mergeCell ref="H104:H106"/>
    <mergeCell ref="B92:B98"/>
    <mergeCell ref="H96:H98"/>
    <mergeCell ref="G96:G98"/>
    <mergeCell ref="F96:F98"/>
    <mergeCell ref="E96:E98"/>
    <mergeCell ref="H92:H95"/>
    <mergeCell ref="G92:G95"/>
    <mergeCell ref="F92:F95"/>
    <mergeCell ref="A4:J4"/>
    <mergeCell ref="A5:A6"/>
    <mergeCell ref="B5:B6"/>
    <mergeCell ref="C5:C6"/>
    <mergeCell ref="I5:I6"/>
    <mergeCell ref="J5:J6"/>
    <mergeCell ref="C59:C65"/>
    <mergeCell ref="D59:D65"/>
    <mergeCell ref="F43:F44"/>
    <mergeCell ref="G43:G44"/>
    <mergeCell ref="H43:H44"/>
    <mergeCell ref="E46:E47"/>
    <mergeCell ref="F46:F47"/>
    <mergeCell ref="G46:G47"/>
    <mergeCell ref="H46:H47"/>
    <mergeCell ref="A43:A49"/>
    <mergeCell ref="E59:E62"/>
    <mergeCell ref="F59:F62"/>
    <mergeCell ref="G59:G62"/>
    <mergeCell ref="H59:H62"/>
    <mergeCell ref="E63:E65"/>
    <mergeCell ref="F63:F65"/>
    <mergeCell ref="G63:G65"/>
    <mergeCell ref="H63:H65"/>
    <mergeCell ref="G35:G38"/>
    <mergeCell ref="H35:H38"/>
    <mergeCell ref="E39:E41"/>
    <mergeCell ref="F39:F41"/>
    <mergeCell ref="G39:G41"/>
    <mergeCell ref="H39:H41"/>
    <mergeCell ref="A10:A16"/>
    <mergeCell ref="B10:B16"/>
    <mergeCell ref="C10:C16"/>
    <mergeCell ref="D10:D16"/>
    <mergeCell ref="E10:E16"/>
    <mergeCell ref="A26:A32"/>
    <mergeCell ref="A18:A24"/>
    <mergeCell ref="E26:E32"/>
    <mergeCell ref="D26:D32"/>
    <mergeCell ref="C51:C57"/>
    <mergeCell ref="D51:D57"/>
    <mergeCell ref="B7:J7"/>
    <mergeCell ref="D5:D6"/>
    <mergeCell ref="E5:F5"/>
    <mergeCell ref="G5:H5"/>
    <mergeCell ref="F10:F16"/>
    <mergeCell ref="G10:G16"/>
    <mergeCell ref="H10:H16"/>
    <mergeCell ref="B8:J8"/>
    <mergeCell ref="B26:B32"/>
    <mergeCell ref="B18:B24"/>
    <mergeCell ref="C18:C24"/>
    <mergeCell ref="D18:D24"/>
    <mergeCell ref="E18:E24"/>
    <mergeCell ref="F18:F24"/>
    <mergeCell ref="G18:G24"/>
    <mergeCell ref="H18:H24"/>
    <mergeCell ref="G26:G32"/>
    <mergeCell ref="H26:H32"/>
    <mergeCell ref="F26:F32"/>
    <mergeCell ref="C26:C32"/>
    <mergeCell ref="B33:J33"/>
    <mergeCell ref="F35:F38"/>
    <mergeCell ref="A35:A41"/>
    <mergeCell ref="B35:B41"/>
    <mergeCell ref="C35:C41"/>
    <mergeCell ref="D35:D41"/>
    <mergeCell ref="E35:E38"/>
    <mergeCell ref="B43:B49"/>
    <mergeCell ref="C43:C49"/>
    <mergeCell ref="D43:D49"/>
    <mergeCell ref="E43:E44"/>
    <mergeCell ref="E92:E95"/>
    <mergeCell ref="C92:C98"/>
    <mergeCell ref="D92:D98"/>
    <mergeCell ref="B90:J90"/>
    <mergeCell ref="A83:A89"/>
    <mergeCell ref="B83:B89"/>
    <mergeCell ref="C83:C89"/>
    <mergeCell ref="D83:D89"/>
    <mergeCell ref="E83:E89"/>
    <mergeCell ref="F83:F89"/>
    <mergeCell ref="G83:G89"/>
    <mergeCell ref="H83:H89"/>
    <mergeCell ref="E51:E57"/>
    <mergeCell ref="H51:H57"/>
    <mergeCell ref="G51:G57"/>
    <mergeCell ref="F51:F57"/>
    <mergeCell ref="A75:A81"/>
    <mergeCell ref="B75:B81"/>
    <mergeCell ref="C75:C81"/>
    <mergeCell ref="D75:D81"/>
    <mergeCell ref="E75:E81"/>
    <mergeCell ref="F75:F81"/>
    <mergeCell ref="G75:G81"/>
    <mergeCell ref="H75:H81"/>
    <mergeCell ref="A67:A73"/>
    <mergeCell ref="B67:B73"/>
    <mergeCell ref="C67:C73"/>
    <mergeCell ref="D67:D73"/>
    <mergeCell ref="H67:H73"/>
    <mergeCell ref="G67:G73"/>
    <mergeCell ref="F67:F73"/>
    <mergeCell ref="E67:E73"/>
    <mergeCell ref="A59:A65"/>
    <mergeCell ref="B59:B65"/>
    <mergeCell ref="A51:A57"/>
    <mergeCell ref="B51:B57"/>
  </mergeCells>
  <phoneticPr fontId="16" type="noConversion"/>
  <pageMargins left="0.25" right="0.25" top="0.75" bottom="0.75" header="0.3" footer="0.3"/>
  <pageSetup paperSize="9" scale="6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8748-9A81-48BB-9C87-839BAF697B6A}">
  <sheetPr>
    <pageSetUpPr fitToPage="1"/>
  </sheetPr>
  <dimension ref="A4:K171"/>
  <sheetViews>
    <sheetView zoomScale="110" zoomScaleNormal="110" workbookViewId="0">
      <pane ySplit="6" topLeftCell="A7" activePane="bottomLeft" state="frozen"/>
      <selection pane="bottomLeft" activeCell="J141" sqref="J141"/>
    </sheetView>
  </sheetViews>
  <sheetFormatPr defaultColWidth="9.140625" defaultRowHeight="12.75" x14ac:dyDescent="0.2"/>
  <cols>
    <col min="1" max="1" width="12.85546875" style="23" customWidth="1"/>
    <col min="2" max="2" width="46.7109375" style="24" customWidth="1"/>
    <col min="3" max="3" width="17.140625" style="22" customWidth="1"/>
    <col min="4" max="4" width="33.28515625" style="24" customWidth="1"/>
    <col min="5" max="5" width="34.7109375" style="24" customWidth="1"/>
    <col min="6" max="6" width="6.28515625" style="24" customWidth="1"/>
    <col min="7" max="7" width="7" style="23" customWidth="1"/>
    <col min="8" max="8" width="11.28515625" style="23" customWidth="1"/>
    <col min="9" max="9" width="36" style="22" customWidth="1"/>
    <col min="10" max="10" width="11.28515625" style="22" customWidth="1"/>
    <col min="11" max="16384" width="9.140625" style="1"/>
  </cols>
  <sheetData>
    <row r="4" spans="1:10" ht="19.149999999999999" customHeight="1" thickBot="1" x14ac:dyDescent="0.25">
      <c r="A4" s="367" t="s">
        <v>609</v>
      </c>
      <c r="B4" s="368"/>
      <c r="C4" s="368"/>
      <c r="D4" s="368"/>
      <c r="E4" s="368"/>
      <c r="F4" s="368"/>
      <c r="G4" s="368"/>
      <c r="H4" s="368"/>
      <c r="I4" s="368"/>
      <c r="J4" s="368"/>
    </row>
    <row r="5" spans="1:10" ht="29.25" customHeight="1" x14ac:dyDescent="0.2">
      <c r="A5" s="272" t="s">
        <v>498</v>
      </c>
      <c r="B5" s="268" t="s">
        <v>505</v>
      </c>
      <c r="C5" s="258" t="s">
        <v>497</v>
      </c>
      <c r="D5" s="381" t="s">
        <v>502</v>
      </c>
      <c r="E5" s="274" t="s">
        <v>0</v>
      </c>
      <c r="F5" s="275"/>
      <c r="G5" s="286" t="s">
        <v>1</v>
      </c>
      <c r="H5" s="287"/>
      <c r="I5" s="258" t="s">
        <v>504</v>
      </c>
      <c r="J5" s="270" t="s">
        <v>843</v>
      </c>
    </row>
    <row r="6" spans="1:10" ht="36.75" customHeight="1" thickBot="1" x14ac:dyDescent="0.25">
      <c r="A6" s="273"/>
      <c r="B6" s="384"/>
      <c r="C6" s="385"/>
      <c r="D6" s="386"/>
      <c r="E6" s="158" t="s">
        <v>2</v>
      </c>
      <c r="F6" s="158" t="s">
        <v>3</v>
      </c>
      <c r="G6" s="158">
        <v>2025</v>
      </c>
      <c r="H6" s="159" t="s">
        <v>503</v>
      </c>
      <c r="I6" s="259"/>
      <c r="J6" s="271"/>
    </row>
    <row r="7" spans="1:10" s="25" customFormat="1" ht="14.25" customHeight="1" x14ac:dyDescent="0.2">
      <c r="A7" s="97" t="s">
        <v>610</v>
      </c>
      <c r="B7" s="279" t="s">
        <v>738</v>
      </c>
      <c r="C7" s="280"/>
      <c r="D7" s="280"/>
      <c r="E7" s="280"/>
      <c r="F7" s="280"/>
      <c r="G7" s="280"/>
      <c r="H7" s="280"/>
      <c r="I7" s="280"/>
      <c r="J7" s="370"/>
    </row>
    <row r="8" spans="1:10" ht="15" customHeight="1" x14ac:dyDescent="0.2">
      <c r="A8" s="35" t="s">
        <v>179</v>
      </c>
      <c r="B8" s="315" t="s">
        <v>180</v>
      </c>
      <c r="C8" s="316"/>
      <c r="D8" s="316"/>
      <c r="E8" s="316"/>
      <c r="F8" s="316"/>
      <c r="G8" s="316"/>
      <c r="H8" s="316"/>
      <c r="I8" s="316"/>
      <c r="J8" s="369"/>
    </row>
    <row r="9" spans="1:10" ht="61.5" customHeight="1" x14ac:dyDescent="0.2">
      <c r="A9" s="39" t="s">
        <v>181</v>
      </c>
      <c r="B9" s="45" t="s">
        <v>296</v>
      </c>
      <c r="C9" s="160"/>
      <c r="D9" s="161"/>
      <c r="E9" s="40"/>
      <c r="F9" s="41"/>
      <c r="G9" s="49"/>
      <c r="H9" s="49"/>
      <c r="I9" s="37"/>
      <c r="J9" s="162">
        <f>SUM(J10:J16)</f>
        <v>0</v>
      </c>
    </row>
    <row r="10" spans="1:10" ht="24" x14ac:dyDescent="0.2">
      <c r="A10" s="240"/>
      <c r="B10" s="243"/>
      <c r="C10" s="246" t="s">
        <v>514</v>
      </c>
      <c r="D10" s="249" t="s">
        <v>791</v>
      </c>
      <c r="E10" s="252" t="s">
        <v>182</v>
      </c>
      <c r="F10" s="371" t="s">
        <v>183</v>
      </c>
      <c r="G10" s="255" t="s">
        <v>66</v>
      </c>
      <c r="H10" s="255" t="s">
        <v>66</v>
      </c>
      <c r="I10" s="42" t="s">
        <v>8</v>
      </c>
      <c r="J10" s="68"/>
    </row>
    <row r="11" spans="1:10" ht="24" x14ac:dyDescent="0.2">
      <c r="A11" s="241"/>
      <c r="B11" s="244"/>
      <c r="C11" s="247"/>
      <c r="D11" s="250"/>
      <c r="E11" s="253"/>
      <c r="F11" s="372"/>
      <c r="G11" s="256"/>
      <c r="H11" s="256"/>
      <c r="I11" s="42" t="s">
        <v>10</v>
      </c>
      <c r="J11" s="68"/>
    </row>
    <row r="12" spans="1:10" x14ac:dyDescent="0.2">
      <c r="A12" s="241"/>
      <c r="B12" s="244"/>
      <c r="C12" s="247"/>
      <c r="D12" s="250"/>
      <c r="E12" s="253"/>
      <c r="F12" s="372"/>
      <c r="G12" s="256"/>
      <c r="H12" s="256"/>
      <c r="I12" s="42" t="s">
        <v>11</v>
      </c>
      <c r="J12" s="68"/>
    </row>
    <row r="13" spans="1:10" ht="24" x14ac:dyDescent="0.2">
      <c r="A13" s="241"/>
      <c r="B13" s="244"/>
      <c r="C13" s="247"/>
      <c r="D13" s="250"/>
      <c r="E13" s="253"/>
      <c r="F13" s="372"/>
      <c r="G13" s="256"/>
      <c r="H13" s="256"/>
      <c r="I13" s="42" t="s">
        <v>12</v>
      </c>
      <c r="J13" s="68"/>
    </row>
    <row r="14" spans="1:10" x14ac:dyDescent="0.2">
      <c r="A14" s="241"/>
      <c r="B14" s="244"/>
      <c r="C14" s="247"/>
      <c r="D14" s="250"/>
      <c r="E14" s="253"/>
      <c r="F14" s="372"/>
      <c r="G14" s="256"/>
      <c r="H14" s="256"/>
      <c r="I14" s="42" t="s">
        <v>13</v>
      </c>
      <c r="J14" s="68"/>
    </row>
    <row r="15" spans="1:10" x14ac:dyDescent="0.2">
      <c r="A15" s="241"/>
      <c r="B15" s="244"/>
      <c r="C15" s="247"/>
      <c r="D15" s="250"/>
      <c r="E15" s="253"/>
      <c r="F15" s="372"/>
      <c r="G15" s="256"/>
      <c r="H15" s="256"/>
      <c r="I15" s="42" t="s">
        <v>14</v>
      </c>
      <c r="J15" s="68"/>
    </row>
    <row r="16" spans="1:10" x14ac:dyDescent="0.2">
      <c r="A16" s="242"/>
      <c r="B16" s="245"/>
      <c r="C16" s="248"/>
      <c r="D16" s="251"/>
      <c r="E16" s="254"/>
      <c r="F16" s="373"/>
      <c r="G16" s="257"/>
      <c r="H16" s="257"/>
      <c r="I16" s="42" t="s">
        <v>15</v>
      </c>
      <c r="J16" s="68"/>
    </row>
    <row r="17" spans="1:10" ht="36.75" customHeight="1" x14ac:dyDescent="0.2">
      <c r="A17" s="39" t="s">
        <v>184</v>
      </c>
      <c r="B17" s="45" t="s">
        <v>298</v>
      </c>
      <c r="C17" s="160"/>
      <c r="D17" s="161"/>
      <c r="E17" s="40"/>
      <c r="F17" s="41"/>
      <c r="G17" s="49"/>
      <c r="H17" s="49"/>
      <c r="I17" s="37"/>
      <c r="J17" s="162">
        <f>SUM(J18:J24)</f>
        <v>0</v>
      </c>
    </row>
    <row r="18" spans="1:10" ht="24" x14ac:dyDescent="0.2">
      <c r="A18" s="240"/>
      <c r="B18" s="243"/>
      <c r="C18" s="246" t="s">
        <v>514</v>
      </c>
      <c r="D18" s="249" t="s">
        <v>791</v>
      </c>
      <c r="E18" s="263" t="s">
        <v>973</v>
      </c>
      <c r="F18" s="255" t="s">
        <v>16</v>
      </c>
      <c r="G18" s="255" t="s">
        <v>66</v>
      </c>
      <c r="H18" s="255" t="s">
        <v>66</v>
      </c>
      <c r="I18" s="42" t="s">
        <v>8</v>
      </c>
      <c r="J18" s="68"/>
    </row>
    <row r="19" spans="1:10" ht="24" x14ac:dyDescent="0.2">
      <c r="A19" s="241"/>
      <c r="B19" s="244"/>
      <c r="C19" s="247"/>
      <c r="D19" s="250"/>
      <c r="E19" s="264"/>
      <c r="F19" s="256"/>
      <c r="G19" s="256"/>
      <c r="H19" s="256"/>
      <c r="I19" s="42" t="s">
        <v>10</v>
      </c>
      <c r="J19" s="68"/>
    </row>
    <row r="20" spans="1:10" x14ac:dyDescent="0.2">
      <c r="A20" s="241"/>
      <c r="B20" s="244"/>
      <c r="C20" s="247"/>
      <c r="D20" s="250"/>
      <c r="E20" s="264"/>
      <c r="F20" s="256"/>
      <c r="G20" s="256"/>
      <c r="H20" s="256"/>
      <c r="I20" s="42" t="s">
        <v>11</v>
      </c>
      <c r="J20" s="68"/>
    </row>
    <row r="21" spans="1:10" ht="24" x14ac:dyDescent="0.2">
      <c r="A21" s="241"/>
      <c r="B21" s="244"/>
      <c r="C21" s="247"/>
      <c r="D21" s="250"/>
      <c r="E21" s="264"/>
      <c r="F21" s="256"/>
      <c r="G21" s="256"/>
      <c r="H21" s="256"/>
      <c r="I21" s="42" t="s">
        <v>12</v>
      </c>
      <c r="J21" s="68"/>
    </row>
    <row r="22" spans="1:10" x14ac:dyDescent="0.2">
      <c r="A22" s="241"/>
      <c r="B22" s="244"/>
      <c r="C22" s="247"/>
      <c r="D22" s="250"/>
      <c r="E22" s="264"/>
      <c r="F22" s="256"/>
      <c r="G22" s="256"/>
      <c r="H22" s="256"/>
      <c r="I22" s="42" t="s">
        <v>13</v>
      </c>
      <c r="J22" s="68"/>
    </row>
    <row r="23" spans="1:10" x14ac:dyDescent="0.2">
      <c r="A23" s="241"/>
      <c r="B23" s="244"/>
      <c r="C23" s="247"/>
      <c r="D23" s="250"/>
      <c r="E23" s="264"/>
      <c r="F23" s="256"/>
      <c r="G23" s="256"/>
      <c r="H23" s="256"/>
      <c r="I23" s="42" t="s">
        <v>14</v>
      </c>
      <c r="J23" s="68"/>
    </row>
    <row r="24" spans="1:10" x14ac:dyDescent="0.2">
      <c r="A24" s="242"/>
      <c r="B24" s="245"/>
      <c r="C24" s="248"/>
      <c r="D24" s="251"/>
      <c r="E24" s="265"/>
      <c r="F24" s="257"/>
      <c r="G24" s="257"/>
      <c r="H24" s="257"/>
      <c r="I24" s="42" t="s">
        <v>15</v>
      </c>
      <c r="J24" s="68"/>
    </row>
    <row r="25" spans="1:10" ht="15" customHeight="1" x14ac:dyDescent="0.2">
      <c r="A25" s="46" t="s">
        <v>297</v>
      </c>
      <c r="B25" s="45" t="s">
        <v>350</v>
      </c>
      <c r="C25" s="160"/>
      <c r="D25" s="161"/>
      <c r="E25" s="40"/>
      <c r="F25" s="41"/>
      <c r="G25" s="69"/>
      <c r="H25" s="69"/>
      <c r="I25" s="37"/>
      <c r="J25" s="162">
        <f>SUM(J26:J32)</f>
        <v>214</v>
      </c>
    </row>
    <row r="26" spans="1:10" ht="24" x14ac:dyDescent="0.2">
      <c r="A26" s="240"/>
      <c r="B26" s="243"/>
      <c r="C26" s="246" t="s">
        <v>514</v>
      </c>
      <c r="D26" s="249" t="s">
        <v>796</v>
      </c>
      <c r="E26" s="263" t="s">
        <v>185</v>
      </c>
      <c r="F26" s="255" t="s">
        <v>16</v>
      </c>
      <c r="G26" s="255">
        <v>0</v>
      </c>
      <c r="H26" s="255" t="s">
        <v>66</v>
      </c>
      <c r="I26" s="42" t="s">
        <v>8</v>
      </c>
      <c r="J26" s="68">
        <v>214</v>
      </c>
    </row>
    <row r="27" spans="1:10" ht="24" x14ac:dyDescent="0.2">
      <c r="A27" s="241"/>
      <c r="B27" s="244"/>
      <c r="C27" s="247"/>
      <c r="D27" s="250"/>
      <c r="E27" s="264"/>
      <c r="F27" s="256"/>
      <c r="G27" s="256"/>
      <c r="H27" s="256"/>
      <c r="I27" s="42" t="s">
        <v>10</v>
      </c>
      <c r="J27" s="68"/>
    </row>
    <row r="28" spans="1:10" x14ac:dyDescent="0.2">
      <c r="A28" s="241"/>
      <c r="B28" s="244"/>
      <c r="C28" s="247"/>
      <c r="D28" s="250"/>
      <c r="E28" s="264"/>
      <c r="F28" s="256"/>
      <c r="G28" s="256"/>
      <c r="H28" s="256"/>
      <c r="I28" s="42" t="s">
        <v>11</v>
      </c>
      <c r="J28" s="68"/>
    </row>
    <row r="29" spans="1:10" ht="24" x14ac:dyDescent="0.2">
      <c r="A29" s="241"/>
      <c r="B29" s="244"/>
      <c r="C29" s="247"/>
      <c r="D29" s="250"/>
      <c r="E29" s="265"/>
      <c r="F29" s="257"/>
      <c r="G29" s="257"/>
      <c r="H29" s="257"/>
      <c r="I29" s="42" t="s">
        <v>12</v>
      </c>
      <c r="J29" s="68"/>
    </row>
    <row r="30" spans="1:10" x14ac:dyDescent="0.2">
      <c r="A30" s="241"/>
      <c r="B30" s="244"/>
      <c r="C30" s="247"/>
      <c r="D30" s="250"/>
      <c r="E30" s="249" t="s">
        <v>789</v>
      </c>
      <c r="F30" s="246" t="s">
        <v>16</v>
      </c>
      <c r="G30" s="246">
        <v>0</v>
      </c>
      <c r="H30" s="246" t="s">
        <v>66</v>
      </c>
      <c r="I30" s="42" t="s">
        <v>13</v>
      </c>
      <c r="J30" s="68"/>
    </row>
    <row r="31" spans="1:10" x14ac:dyDescent="0.2">
      <c r="A31" s="241"/>
      <c r="B31" s="244"/>
      <c r="C31" s="247"/>
      <c r="D31" s="250"/>
      <c r="E31" s="250"/>
      <c r="F31" s="247"/>
      <c r="G31" s="247"/>
      <c r="H31" s="247"/>
      <c r="I31" s="42" t="s">
        <v>14</v>
      </c>
      <c r="J31" s="68"/>
    </row>
    <row r="32" spans="1:10" x14ac:dyDescent="0.2">
      <c r="A32" s="242"/>
      <c r="B32" s="245"/>
      <c r="C32" s="248"/>
      <c r="D32" s="251"/>
      <c r="E32" s="251"/>
      <c r="F32" s="248"/>
      <c r="G32" s="248"/>
      <c r="H32" s="248"/>
      <c r="I32" s="42" t="s">
        <v>15</v>
      </c>
      <c r="J32" s="68"/>
    </row>
    <row r="33" spans="1:10" ht="24" customHeight="1" x14ac:dyDescent="0.2">
      <c r="A33" s="39" t="s">
        <v>186</v>
      </c>
      <c r="B33" s="45" t="s">
        <v>906</v>
      </c>
      <c r="C33" s="160"/>
      <c r="D33" s="161"/>
      <c r="E33" s="40"/>
      <c r="F33" s="41"/>
      <c r="G33" s="49"/>
      <c r="H33" s="69"/>
      <c r="I33" s="37"/>
      <c r="J33" s="162">
        <f>SUM(J34:J40)</f>
        <v>0</v>
      </c>
    </row>
    <row r="34" spans="1:10" ht="24" x14ac:dyDescent="0.2">
      <c r="A34" s="240"/>
      <c r="B34" s="243"/>
      <c r="C34" s="246" t="s">
        <v>514</v>
      </c>
      <c r="D34" s="249" t="s">
        <v>791</v>
      </c>
      <c r="E34" s="263" t="s">
        <v>185</v>
      </c>
      <c r="F34" s="255" t="s">
        <v>16</v>
      </c>
      <c r="G34" s="255">
        <v>0</v>
      </c>
      <c r="H34" s="255" t="s">
        <v>66</v>
      </c>
      <c r="I34" s="42" t="s">
        <v>8</v>
      </c>
      <c r="J34" s="68"/>
    </row>
    <row r="35" spans="1:10" ht="24" x14ac:dyDescent="0.2">
      <c r="A35" s="241"/>
      <c r="B35" s="244"/>
      <c r="C35" s="247"/>
      <c r="D35" s="250"/>
      <c r="E35" s="264"/>
      <c r="F35" s="256"/>
      <c r="G35" s="256"/>
      <c r="H35" s="256"/>
      <c r="I35" s="42" t="s">
        <v>10</v>
      </c>
      <c r="J35" s="68"/>
    </row>
    <row r="36" spans="1:10" x14ac:dyDescent="0.2">
      <c r="A36" s="241"/>
      <c r="B36" s="244"/>
      <c r="C36" s="247"/>
      <c r="D36" s="250"/>
      <c r="E36" s="264"/>
      <c r="F36" s="256"/>
      <c r="G36" s="256"/>
      <c r="H36" s="256"/>
      <c r="I36" s="42" t="s">
        <v>11</v>
      </c>
      <c r="J36" s="68"/>
    </row>
    <row r="37" spans="1:10" ht="24" x14ac:dyDescent="0.2">
      <c r="A37" s="241"/>
      <c r="B37" s="244"/>
      <c r="C37" s="247"/>
      <c r="D37" s="250"/>
      <c r="E37" s="264"/>
      <c r="F37" s="256"/>
      <c r="G37" s="256"/>
      <c r="H37" s="256"/>
      <c r="I37" s="42" t="s">
        <v>12</v>
      </c>
      <c r="J37" s="68"/>
    </row>
    <row r="38" spans="1:10" x14ac:dyDescent="0.2">
      <c r="A38" s="241"/>
      <c r="B38" s="244"/>
      <c r="C38" s="247"/>
      <c r="D38" s="250"/>
      <c r="E38" s="264"/>
      <c r="F38" s="256"/>
      <c r="G38" s="256"/>
      <c r="H38" s="256"/>
      <c r="I38" s="42" t="s">
        <v>13</v>
      </c>
      <c r="J38" s="68"/>
    </row>
    <row r="39" spans="1:10" x14ac:dyDescent="0.2">
      <c r="A39" s="241"/>
      <c r="B39" s="244"/>
      <c r="C39" s="247"/>
      <c r="D39" s="250"/>
      <c r="E39" s="264"/>
      <c r="F39" s="256"/>
      <c r="G39" s="256"/>
      <c r="H39" s="256"/>
      <c r="I39" s="42" t="s">
        <v>14</v>
      </c>
      <c r="J39" s="68"/>
    </row>
    <row r="40" spans="1:10" x14ac:dyDescent="0.2">
      <c r="A40" s="242"/>
      <c r="B40" s="245"/>
      <c r="C40" s="248"/>
      <c r="D40" s="251"/>
      <c r="E40" s="265"/>
      <c r="F40" s="257"/>
      <c r="G40" s="257"/>
      <c r="H40" s="257"/>
      <c r="I40" s="42" t="s">
        <v>15</v>
      </c>
      <c r="J40" s="68"/>
    </row>
    <row r="41" spans="1:10" ht="25.5" customHeight="1" x14ac:dyDescent="0.2">
      <c r="A41" s="39" t="s">
        <v>187</v>
      </c>
      <c r="B41" s="45" t="s">
        <v>299</v>
      </c>
      <c r="C41" s="160"/>
      <c r="D41" s="161"/>
      <c r="E41" s="40"/>
      <c r="F41" s="41"/>
      <c r="G41" s="49"/>
      <c r="H41" s="49"/>
      <c r="I41" s="37"/>
      <c r="J41" s="162">
        <f>SUM(J42:J48)</f>
        <v>0</v>
      </c>
    </row>
    <row r="42" spans="1:10" ht="24" x14ac:dyDescent="0.2">
      <c r="A42" s="240"/>
      <c r="B42" s="243"/>
      <c r="C42" s="246" t="s">
        <v>514</v>
      </c>
      <c r="D42" s="249" t="s">
        <v>791</v>
      </c>
      <c r="E42" s="263" t="s">
        <v>185</v>
      </c>
      <c r="F42" s="255" t="s">
        <v>16</v>
      </c>
      <c r="G42" s="255">
        <v>0</v>
      </c>
      <c r="H42" s="255" t="s">
        <v>66</v>
      </c>
      <c r="I42" s="42" t="s">
        <v>8</v>
      </c>
      <c r="J42" s="68"/>
    </row>
    <row r="43" spans="1:10" ht="24" x14ac:dyDescent="0.2">
      <c r="A43" s="241"/>
      <c r="B43" s="244"/>
      <c r="C43" s="247"/>
      <c r="D43" s="250"/>
      <c r="E43" s="264"/>
      <c r="F43" s="256"/>
      <c r="G43" s="256"/>
      <c r="H43" s="256"/>
      <c r="I43" s="42" t="s">
        <v>10</v>
      </c>
      <c r="J43" s="68"/>
    </row>
    <row r="44" spans="1:10" x14ac:dyDescent="0.2">
      <c r="A44" s="241"/>
      <c r="B44" s="244"/>
      <c r="C44" s="247"/>
      <c r="D44" s="250"/>
      <c r="E44" s="264"/>
      <c r="F44" s="256"/>
      <c r="G44" s="256"/>
      <c r="H44" s="256"/>
      <c r="I44" s="42" t="s">
        <v>11</v>
      </c>
      <c r="J44" s="68"/>
    </row>
    <row r="45" spans="1:10" ht="24" x14ac:dyDescent="0.2">
      <c r="A45" s="241"/>
      <c r="B45" s="244"/>
      <c r="C45" s="247"/>
      <c r="D45" s="250"/>
      <c r="E45" s="264"/>
      <c r="F45" s="256"/>
      <c r="G45" s="256"/>
      <c r="H45" s="256"/>
      <c r="I45" s="42" t="s">
        <v>12</v>
      </c>
      <c r="J45" s="68"/>
    </row>
    <row r="46" spans="1:10" x14ac:dyDescent="0.2">
      <c r="A46" s="241"/>
      <c r="B46" s="244"/>
      <c r="C46" s="247"/>
      <c r="D46" s="250"/>
      <c r="E46" s="264"/>
      <c r="F46" s="256"/>
      <c r="G46" s="256"/>
      <c r="H46" s="256"/>
      <c r="I46" s="42" t="s">
        <v>13</v>
      </c>
      <c r="J46" s="68"/>
    </row>
    <row r="47" spans="1:10" x14ac:dyDescent="0.2">
      <c r="A47" s="241"/>
      <c r="B47" s="244"/>
      <c r="C47" s="247"/>
      <c r="D47" s="250"/>
      <c r="E47" s="264"/>
      <c r="F47" s="256"/>
      <c r="G47" s="256"/>
      <c r="H47" s="256"/>
      <c r="I47" s="42" t="s">
        <v>14</v>
      </c>
      <c r="J47" s="68"/>
    </row>
    <row r="48" spans="1:10" x14ac:dyDescent="0.2">
      <c r="A48" s="242"/>
      <c r="B48" s="245"/>
      <c r="C48" s="248"/>
      <c r="D48" s="251"/>
      <c r="E48" s="265"/>
      <c r="F48" s="257"/>
      <c r="G48" s="257"/>
      <c r="H48" s="257"/>
      <c r="I48" s="42" t="s">
        <v>15</v>
      </c>
      <c r="J48" s="68"/>
    </row>
    <row r="49" spans="1:10" ht="23.25" customHeight="1" x14ac:dyDescent="0.2">
      <c r="A49" s="39" t="s">
        <v>188</v>
      </c>
      <c r="B49" s="45" t="s">
        <v>300</v>
      </c>
      <c r="C49" s="160"/>
      <c r="D49" s="161"/>
      <c r="E49" s="40"/>
      <c r="F49" s="41"/>
      <c r="G49" s="49"/>
      <c r="H49" s="49"/>
      <c r="I49" s="37"/>
      <c r="J49" s="162">
        <f>SUM(J50:J56)</f>
        <v>0</v>
      </c>
    </row>
    <row r="50" spans="1:10" ht="24" x14ac:dyDescent="0.2">
      <c r="A50" s="240"/>
      <c r="B50" s="243"/>
      <c r="C50" s="246" t="s">
        <v>514</v>
      </c>
      <c r="D50" s="249" t="s">
        <v>791</v>
      </c>
      <c r="E50" s="263" t="s">
        <v>189</v>
      </c>
      <c r="F50" s="255" t="s">
        <v>16</v>
      </c>
      <c r="G50" s="255">
        <v>0</v>
      </c>
      <c r="H50" s="255" t="s">
        <v>66</v>
      </c>
      <c r="I50" s="42" t="s">
        <v>8</v>
      </c>
      <c r="J50" s="68"/>
    </row>
    <row r="51" spans="1:10" ht="24" x14ac:dyDescent="0.2">
      <c r="A51" s="241"/>
      <c r="B51" s="244"/>
      <c r="C51" s="247"/>
      <c r="D51" s="250"/>
      <c r="E51" s="264"/>
      <c r="F51" s="256"/>
      <c r="G51" s="256"/>
      <c r="H51" s="256"/>
      <c r="I51" s="42" t="s">
        <v>10</v>
      </c>
      <c r="J51" s="68"/>
    </row>
    <row r="52" spans="1:10" x14ac:dyDescent="0.2">
      <c r="A52" s="241"/>
      <c r="B52" s="244"/>
      <c r="C52" s="247"/>
      <c r="D52" s="250"/>
      <c r="E52" s="264"/>
      <c r="F52" s="256"/>
      <c r="G52" s="256"/>
      <c r="H52" s="256"/>
      <c r="I52" s="42" t="s">
        <v>11</v>
      </c>
      <c r="J52" s="68"/>
    </row>
    <row r="53" spans="1:10" ht="24" x14ac:dyDescent="0.2">
      <c r="A53" s="241"/>
      <c r="B53" s="244"/>
      <c r="C53" s="247"/>
      <c r="D53" s="250"/>
      <c r="E53" s="264"/>
      <c r="F53" s="256"/>
      <c r="G53" s="256"/>
      <c r="H53" s="256"/>
      <c r="I53" s="42" t="s">
        <v>12</v>
      </c>
      <c r="J53" s="68"/>
    </row>
    <row r="54" spans="1:10" x14ac:dyDescent="0.2">
      <c r="A54" s="241"/>
      <c r="B54" s="244"/>
      <c r="C54" s="247"/>
      <c r="D54" s="250"/>
      <c r="E54" s="264"/>
      <c r="F54" s="256"/>
      <c r="G54" s="256"/>
      <c r="H54" s="256"/>
      <c r="I54" s="42" t="s">
        <v>13</v>
      </c>
      <c r="J54" s="68"/>
    </row>
    <row r="55" spans="1:10" x14ac:dyDescent="0.2">
      <c r="A55" s="241"/>
      <c r="B55" s="244"/>
      <c r="C55" s="247"/>
      <c r="D55" s="250"/>
      <c r="E55" s="264"/>
      <c r="F55" s="256"/>
      <c r="G55" s="256"/>
      <c r="H55" s="256"/>
      <c r="I55" s="42" t="s">
        <v>14</v>
      </c>
      <c r="J55" s="68"/>
    </row>
    <row r="56" spans="1:10" x14ac:dyDescent="0.2">
      <c r="A56" s="242"/>
      <c r="B56" s="245"/>
      <c r="C56" s="248"/>
      <c r="D56" s="251"/>
      <c r="E56" s="265"/>
      <c r="F56" s="257"/>
      <c r="G56" s="257"/>
      <c r="H56" s="257"/>
      <c r="I56" s="42" t="s">
        <v>15</v>
      </c>
      <c r="J56" s="68"/>
    </row>
    <row r="57" spans="1:10" ht="36" customHeight="1" x14ac:dyDescent="0.2">
      <c r="A57" s="39" t="s">
        <v>190</v>
      </c>
      <c r="B57" s="45" t="s">
        <v>907</v>
      </c>
      <c r="C57" s="160"/>
      <c r="D57" s="161"/>
      <c r="E57" s="40"/>
      <c r="F57" s="41"/>
      <c r="G57" s="49"/>
      <c r="H57" s="49"/>
      <c r="I57" s="37"/>
      <c r="J57" s="162">
        <f>SUM(J58:J64)</f>
        <v>0</v>
      </c>
    </row>
    <row r="58" spans="1:10" ht="24" x14ac:dyDescent="0.2">
      <c r="A58" s="240"/>
      <c r="B58" s="243"/>
      <c r="C58" s="246" t="s">
        <v>514</v>
      </c>
      <c r="D58" s="249" t="s">
        <v>791</v>
      </c>
      <c r="E58" s="263" t="s">
        <v>189</v>
      </c>
      <c r="F58" s="255" t="s">
        <v>16</v>
      </c>
      <c r="G58" s="255">
        <v>0</v>
      </c>
      <c r="H58" s="255" t="s">
        <v>66</v>
      </c>
      <c r="I58" s="42" t="s">
        <v>8</v>
      </c>
      <c r="J58" s="68"/>
    </row>
    <row r="59" spans="1:10" ht="24" x14ac:dyDescent="0.2">
      <c r="A59" s="241"/>
      <c r="B59" s="244"/>
      <c r="C59" s="247"/>
      <c r="D59" s="250"/>
      <c r="E59" s="264"/>
      <c r="F59" s="256"/>
      <c r="G59" s="256"/>
      <c r="H59" s="256"/>
      <c r="I59" s="42" t="s">
        <v>10</v>
      </c>
      <c r="J59" s="68"/>
    </row>
    <row r="60" spans="1:10" x14ac:dyDescent="0.2">
      <c r="A60" s="241"/>
      <c r="B60" s="244"/>
      <c r="C60" s="247"/>
      <c r="D60" s="250"/>
      <c r="E60" s="264"/>
      <c r="F60" s="256"/>
      <c r="G60" s="256"/>
      <c r="H60" s="256"/>
      <c r="I60" s="42" t="s">
        <v>11</v>
      </c>
      <c r="J60" s="68"/>
    </row>
    <row r="61" spans="1:10" ht="24" x14ac:dyDescent="0.2">
      <c r="A61" s="241"/>
      <c r="B61" s="244"/>
      <c r="C61" s="247"/>
      <c r="D61" s="250"/>
      <c r="E61" s="264"/>
      <c r="F61" s="256"/>
      <c r="G61" s="256"/>
      <c r="H61" s="256"/>
      <c r="I61" s="42" t="s">
        <v>12</v>
      </c>
      <c r="J61" s="68"/>
    </row>
    <row r="62" spans="1:10" x14ac:dyDescent="0.2">
      <c r="A62" s="241"/>
      <c r="B62" s="244"/>
      <c r="C62" s="247"/>
      <c r="D62" s="250"/>
      <c r="E62" s="264"/>
      <c r="F62" s="256"/>
      <c r="G62" s="256"/>
      <c r="H62" s="256"/>
      <c r="I62" s="42" t="s">
        <v>13</v>
      </c>
      <c r="J62" s="68"/>
    </row>
    <row r="63" spans="1:10" x14ac:dyDescent="0.2">
      <c r="A63" s="241"/>
      <c r="B63" s="244"/>
      <c r="C63" s="247"/>
      <c r="D63" s="250"/>
      <c r="E63" s="264"/>
      <c r="F63" s="256"/>
      <c r="G63" s="256"/>
      <c r="H63" s="256"/>
      <c r="I63" s="42" t="s">
        <v>14</v>
      </c>
      <c r="J63" s="68"/>
    </row>
    <row r="64" spans="1:10" x14ac:dyDescent="0.2">
      <c r="A64" s="242"/>
      <c r="B64" s="245"/>
      <c r="C64" s="248"/>
      <c r="D64" s="251"/>
      <c r="E64" s="265"/>
      <c r="F64" s="257"/>
      <c r="G64" s="257"/>
      <c r="H64" s="257"/>
      <c r="I64" s="42" t="s">
        <v>15</v>
      </c>
      <c r="J64" s="68"/>
    </row>
    <row r="65" spans="1:10" ht="24.75" customHeight="1" x14ac:dyDescent="0.2">
      <c r="A65" s="39" t="s">
        <v>191</v>
      </c>
      <c r="B65" s="45" t="s">
        <v>908</v>
      </c>
      <c r="C65" s="160"/>
      <c r="D65" s="161"/>
      <c r="E65" s="40"/>
      <c r="F65" s="41"/>
      <c r="G65" s="49"/>
      <c r="H65" s="49"/>
      <c r="I65" s="37"/>
      <c r="J65" s="162">
        <f>SUM(J66:J72)</f>
        <v>0</v>
      </c>
    </row>
    <row r="66" spans="1:10" ht="24" x14ac:dyDescent="0.2">
      <c r="A66" s="240"/>
      <c r="B66" s="243"/>
      <c r="C66" s="246" t="s">
        <v>514</v>
      </c>
      <c r="D66" s="249" t="s">
        <v>791</v>
      </c>
      <c r="E66" s="263" t="s">
        <v>189</v>
      </c>
      <c r="F66" s="255" t="s">
        <v>16</v>
      </c>
      <c r="G66" s="255">
        <v>0</v>
      </c>
      <c r="H66" s="255" t="s">
        <v>66</v>
      </c>
      <c r="I66" s="42" t="s">
        <v>8</v>
      </c>
      <c r="J66" s="68"/>
    </row>
    <row r="67" spans="1:10" ht="24" x14ac:dyDescent="0.2">
      <c r="A67" s="241"/>
      <c r="B67" s="244"/>
      <c r="C67" s="247"/>
      <c r="D67" s="250"/>
      <c r="E67" s="264"/>
      <c r="F67" s="256"/>
      <c r="G67" s="256"/>
      <c r="H67" s="256"/>
      <c r="I67" s="42" t="s">
        <v>10</v>
      </c>
      <c r="J67" s="68"/>
    </row>
    <row r="68" spans="1:10" x14ac:dyDescent="0.2">
      <c r="A68" s="241"/>
      <c r="B68" s="244"/>
      <c r="C68" s="247"/>
      <c r="D68" s="250"/>
      <c r="E68" s="264"/>
      <c r="F68" s="256"/>
      <c r="G68" s="256"/>
      <c r="H68" s="256"/>
      <c r="I68" s="42" t="s">
        <v>11</v>
      </c>
      <c r="J68" s="68"/>
    </row>
    <row r="69" spans="1:10" ht="24" x14ac:dyDescent="0.2">
      <c r="A69" s="241"/>
      <c r="B69" s="244"/>
      <c r="C69" s="247"/>
      <c r="D69" s="250"/>
      <c r="E69" s="264"/>
      <c r="F69" s="256"/>
      <c r="G69" s="256"/>
      <c r="H69" s="256"/>
      <c r="I69" s="42" t="s">
        <v>12</v>
      </c>
      <c r="J69" s="68"/>
    </row>
    <row r="70" spans="1:10" x14ac:dyDescent="0.2">
      <c r="A70" s="241"/>
      <c r="B70" s="244"/>
      <c r="C70" s="247"/>
      <c r="D70" s="250"/>
      <c r="E70" s="264"/>
      <c r="F70" s="256"/>
      <c r="G70" s="256"/>
      <c r="H70" s="256"/>
      <c r="I70" s="42" t="s">
        <v>13</v>
      </c>
      <c r="J70" s="68"/>
    </row>
    <row r="71" spans="1:10" x14ac:dyDescent="0.2">
      <c r="A71" s="241"/>
      <c r="B71" s="244"/>
      <c r="C71" s="247"/>
      <c r="D71" s="250"/>
      <c r="E71" s="264"/>
      <c r="F71" s="256"/>
      <c r="G71" s="256"/>
      <c r="H71" s="256"/>
      <c r="I71" s="42" t="s">
        <v>14</v>
      </c>
      <c r="J71" s="68"/>
    </row>
    <row r="72" spans="1:10" x14ac:dyDescent="0.2">
      <c r="A72" s="242"/>
      <c r="B72" s="245"/>
      <c r="C72" s="248"/>
      <c r="D72" s="251"/>
      <c r="E72" s="265"/>
      <c r="F72" s="257"/>
      <c r="G72" s="257"/>
      <c r="H72" s="257"/>
      <c r="I72" s="42" t="s">
        <v>15</v>
      </c>
      <c r="J72" s="68"/>
    </row>
    <row r="73" spans="1:10" ht="15" customHeight="1" x14ac:dyDescent="0.2">
      <c r="A73" s="39" t="s">
        <v>308</v>
      </c>
      <c r="B73" s="45" t="s">
        <v>309</v>
      </c>
      <c r="C73" s="160"/>
      <c r="D73" s="161"/>
      <c r="E73" s="40"/>
      <c r="F73" s="41"/>
      <c r="G73" s="69"/>
      <c r="H73" s="69"/>
      <c r="I73" s="37"/>
      <c r="J73" s="162">
        <f>SUM(J74:J80)</f>
        <v>2</v>
      </c>
    </row>
    <row r="74" spans="1:10" ht="24" x14ac:dyDescent="0.2">
      <c r="A74" s="240"/>
      <c r="B74" s="243"/>
      <c r="C74" s="246" t="s">
        <v>514</v>
      </c>
      <c r="D74" s="249" t="s">
        <v>792</v>
      </c>
      <c r="E74" s="263" t="s">
        <v>310</v>
      </c>
      <c r="F74" s="255" t="s">
        <v>16</v>
      </c>
      <c r="G74" s="255">
        <v>1</v>
      </c>
      <c r="H74" s="255" t="s">
        <v>946</v>
      </c>
      <c r="I74" s="42" t="s">
        <v>8</v>
      </c>
      <c r="J74" s="68">
        <v>2</v>
      </c>
    </row>
    <row r="75" spans="1:10" ht="24" x14ac:dyDescent="0.2">
      <c r="A75" s="241"/>
      <c r="B75" s="244"/>
      <c r="C75" s="247"/>
      <c r="D75" s="250"/>
      <c r="E75" s="264"/>
      <c r="F75" s="256"/>
      <c r="G75" s="256"/>
      <c r="H75" s="256"/>
      <c r="I75" s="42" t="s">
        <v>10</v>
      </c>
      <c r="J75" s="68"/>
    </row>
    <row r="76" spans="1:10" x14ac:dyDescent="0.2">
      <c r="A76" s="241"/>
      <c r="B76" s="244"/>
      <c r="C76" s="247"/>
      <c r="D76" s="250"/>
      <c r="E76" s="264"/>
      <c r="F76" s="256"/>
      <c r="G76" s="256"/>
      <c r="H76" s="256"/>
      <c r="I76" s="42" t="s">
        <v>11</v>
      </c>
      <c r="J76" s="68"/>
    </row>
    <row r="77" spans="1:10" ht="24" x14ac:dyDescent="0.2">
      <c r="A77" s="241"/>
      <c r="B77" s="244"/>
      <c r="C77" s="247"/>
      <c r="D77" s="250"/>
      <c r="E77" s="264"/>
      <c r="F77" s="256"/>
      <c r="G77" s="256"/>
      <c r="H77" s="256"/>
      <c r="I77" s="42" t="s">
        <v>12</v>
      </c>
      <c r="J77" s="68"/>
    </row>
    <row r="78" spans="1:10" x14ac:dyDescent="0.2">
      <c r="A78" s="241"/>
      <c r="B78" s="244"/>
      <c r="C78" s="247"/>
      <c r="D78" s="250"/>
      <c r="E78" s="264"/>
      <c r="F78" s="256"/>
      <c r="G78" s="256"/>
      <c r="H78" s="256"/>
      <c r="I78" s="42" t="s">
        <v>13</v>
      </c>
      <c r="J78" s="68"/>
    </row>
    <row r="79" spans="1:10" x14ac:dyDescent="0.2">
      <c r="A79" s="241"/>
      <c r="B79" s="244"/>
      <c r="C79" s="247"/>
      <c r="D79" s="250"/>
      <c r="E79" s="264"/>
      <c r="F79" s="256"/>
      <c r="G79" s="256"/>
      <c r="H79" s="256"/>
      <c r="I79" s="42" t="s">
        <v>14</v>
      </c>
      <c r="J79" s="68"/>
    </row>
    <row r="80" spans="1:10" x14ac:dyDescent="0.2">
      <c r="A80" s="242"/>
      <c r="B80" s="245"/>
      <c r="C80" s="248"/>
      <c r="D80" s="251"/>
      <c r="E80" s="265"/>
      <c r="F80" s="257"/>
      <c r="G80" s="257"/>
      <c r="H80" s="257"/>
      <c r="I80" s="42" t="s">
        <v>15</v>
      </c>
      <c r="J80" s="68"/>
    </row>
    <row r="81" spans="1:10" ht="23.25" customHeight="1" x14ac:dyDescent="0.2">
      <c r="A81" s="39" t="s">
        <v>421</v>
      </c>
      <c r="B81" s="45" t="s">
        <v>365</v>
      </c>
      <c r="C81" s="160"/>
      <c r="D81" s="161"/>
      <c r="E81" s="40"/>
      <c r="F81" s="41"/>
      <c r="G81" s="69"/>
      <c r="H81" s="69"/>
      <c r="I81" s="37"/>
      <c r="J81" s="162">
        <f>SUM(J82:J88)</f>
        <v>0</v>
      </c>
    </row>
    <row r="82" spans="1:10" ht="24.75" customHeight="1" x14ac:dyDescent="0.2">
      <c r="A82" s="240"/>
      <c r="B82" s="243"/>
      <c r="C82" s="246" t="s">
        <v>514</v>
      </c>
      <c r="D82" s="249" t="s">
        <v>791</v>
      </c>
      <c r="E82" s="263" t="s">
        <v>366</v>
      </c>
      <c r="F82" s="255" t="s">
        <v>16</v>
      </c>
      <c r="G82" s="255">
        <v>0</v>
      </c>
      <c r="H82" s="255" t="s">
        <v>66</v>
      </c>
      <c r="I82" s="42" t="s">
        <v>8</v>
      </c>
      <c r="J82" s="68"/>
    </row>
    <row r="83" spans="1:10" ht="22.5" customHeight="1" x14ac:dyDescent="0.2">
      <c r="A83" s="241"/>
      <c r="B83" s="244"/>
      <c r="C83" s="247"/>
      <c r="D83" s="250"/>
      <c r="E83" s="264"/>
      <c r="F83" s="256"/>
      <c r="G83" s="256"/>
      <c r="H83" s="256"/>
      <c r="I83" s="42" t="s">
        <v>10</v>
      </c>
      <c r="J83" s="68"/>
    </row>
    <row r="84" spans="1:10" ht="14.25" customHeight="1" x14ac:dyDescent="0.2">
      <c r="A84" s="241"/>
      <c r="B84" s="244"/>
      <c r="C84" s="247"/>
      <c r="D84" s="250"/>
      <c r="E84" s="264"/>
      <c r="F84" s="256"/>
      <c r="G84" s="256"/>
      <c r="H84" s="256"/>
      <c r="I84" s="42" t="s">
        <v>11</v>
      </c>
      <c r="J84" s="68"/>
    </row>
    <row r="85" spans="1:10" ht="24" customHeight="1" x14ac:dyDescent="0.2">
      <c r="A85" s="241"/>
      <c r="B85" s="244"/>
      <c r="C85" s="247"/>
      <c r="D85" s="250"/>
      <c r="E85" s="264"/>
      <c r="F85" s="256"/>
      <c r="G85" s="256"/>
      <c r="H85" s="256"/>
      <c r="I85" s="42" t="s">
        <v>12</v>
      </c>
      <c r="J85" s="68"/>
    </row>
    <row r="86" spans="1:10" x14ac:dyDescent="0.2">
      <c r="A86" s="241"/>
      <c r="B86" s="244"/>
      <c r="C86" s="247"/>
      <c r="D86" s="250"/>
      <c r="E86" s="264"/>
      <c r="F86" s="256"/>
      <c r="G86" s="256"/>
      <c r="H86" s="256"/>
      <c r="I86" s="42" t="s">
        <v>13</v>
      </c>
      <c r="J86" s="68"/>
    </row>
    <row r="87" spans="1:10" x14ac:dyDescent="0.2">
      <c r="A87" s="241"/>
      <c r="B87" s="244"/>
      <c r="C87" s="247"/>
      <c r="D87" s="250"/>
      <c r="E87" s="264"/>
      <c r="F87" s="256"/>
      <c r="G87" s="256"/>
      <c r="H87" s="256"/>
      <c r="I87" s="42" t="s">
        <v>14</v>
      </c>
      <c r="J87" s="68"/>
    </row>
    <row r="88" spans="1:10" x14ac:dyDescent="0.2">
      <c r="A88" s="242"/>
      <c r="B88" s="245"/>
      <c r="C88" s="248"/>
      <c r="D88" s="251"/>
      <c r="E88" s="265"/>
      <c r="F88" s="257"/>
      <c r="G88" s="257"/>
      <c r="H88" s="257"/>
      <c r="I88" s="42" t="s">
        <v>15</v>
      </c>
      <c r="J88" s="68"/>
    </row>
    <row r="89" spans="1:10" ht="23.25" customHeight="1" x14ac:dyDescent="0.2">
      <c r="A89" s="70" t="s">
        <v>445</v>
      </c>
      <c r="B89" s="79" t="s">
        <v>444</v>
      </c>
      <c r="C89" s="78"/>
      <c r="D89" s="72"/>
      <c r="E89" s="80"/>
      <c r="F89" s="80"/>
      <c r="G89" s="93"/>
      <c r="H89" s="93"/>
      <c r="I89" s="83"/>
      <c r="J89" s="165">
        <f>SUM(J90:J96)</f>
        <v>77.3</v>
      </c>
    </row>
    <row r="90" spans="1:10" ht="24" x14ac:dyDescent="0.2">
      <c r="A90" s="240"/>
      <c r="B90" s="243"/>
      <c r="C90" s="246" t="s">
        <v>514</v>
      </c>
      <c r="D90" s="263" t="s">
        <v>841</v>
      </c>
      <c r="E90" s="255" t="s">
        <v>466</v>
      </c>
      <c r="F90" s="255" t="s">
        <v>41</v>
      </c>
      <c r="G90" s="255">
        <v>1500</v>
      </c>
      <c r="H90" s="255" t="s">
        <v>943</v>
      </c>
      <c r="I90" s="42" t="s">
        <v>8</v>
      </c>
      <c r="J90" s="164">
        <v>77.3</v>
      </c>
    </row>
    <row r="91" spans="1:10" ht="24" x14ac:dyDescent="0.2">
      <c r="A91" s="241"/>
      <c r="B91" s="244"/>
      <c r="C91" s="294"/>
      <c r="D91" s="264"/>
      <c r="E91" s="256"/>
      <c r="F91" s="256"/>
      <c r="G91" s="256"/>
      <c r="H91" s="256"/>
      <c r="I91" s="42" t="s">
        <v>10</v>
      </c>
      <c r="J91" s="163"/>
    </row>
    <row r="92" spans="1:10" x14ac:dyDescent="0.2">
      <c r="A92" s="241"/>
      <c r="B92" s="244"/>
      <c r="C92" s="294"/>
      <c r="D92" s="264"/>
      <c r="E92" s="256"/>
      <c r="F92" s="256"/>
      <c r="G92" s="256"/>
      <c r="H92" s="256"/>
      <c r="I92" s="42" t="s">
        <v>11</v>
      </c>
      <c r="J92" s="163"/>
    </row>
    <row r="93" spans="1:10" ht="24" x14ac:dyDescent="0.2">
      <c r="A93" s="241"/>
      <c r="B93" s="244"/>
      <c r="C93" s="294"/>
      <c r="D93" s="264"/>
      <c r="E93" s="256"/>
      <c r="F93" s="256"/>
      <c r="G93" s="256"/>
      <c r="H93" s="256"/>
      <c r="I93" s="42" t="s">
        <v>12</v>
      </c>
      <c r="J93" s="163"/>
    </row>
    <row r="94" spans="1:10" x14ac:dyDescent="0.2">
      <c r="A94" s="241"/>
      <c r="B94" s="244"/>
      <c r="C94" s="294"/>
      <c r="D94" s="264"/>
      <c r="E94" s="256"/>
      <c r="F94" s="256"/>
      <c r="G94" s="256"/>
      <c r="H94" s="256"/>
      <c r="I94" s="42" t="s">
        <v>13</v>
      </c>
      <c r="J94" s="163"/>
    </row>
    <row r="95" spans="1:10" x14ac:dyDescent="0.2">
      <c r="A95" s="241"/>
      <c r="B95" s="244"/>
      <c r="C95" s="294"/>
      <c r="D95" s="264"/>
      <c r="E95" s="256"/>
      <c r="F95" s="256"/>
      <c r="G95" s="256"/>
      <c r="H95" s="256"/>
      <c r="I95" s="42" t="s">
        <v>14</v>
      </c>
      <c r="J95" s="163"/>
    </row>
    <row r="96" spans="1:10" x14ac:dyDescent="0.2">
      <c r="A96" s="242"/>
      <c r="B96" s="245"/>
      <c r="C96" s="295"/>
      <c r="D96" s="265"/>
      <c r="E96" s="257"/>
      <c r="F96" s="257"/>
      <c r="G96" s="257"/>
      <c r="H96" s="257"/>
      <c r="I96" s="42" t="s">
        <v>15</v>
      </c>
      <c r="J96" s="163"/>
    </row>
    <row r="97" spans="1:10" ht="23.25" customHeight="1" x14ac:dyDescent="0.2">
      <c r="A97" s="70" t="s">
        <v>909</v>
      </c>
      <c r="B97" s="79" t="s">
        <v>910</v>
      </c>
      <c r="C97" s="78"/>
      <c r="D97" s="72"/>
      <c r="E97" s="80"/>
      <c r="F97" s="80"/>
      <c r="G97" s="93"/>
      <c r="H97" s="93"/>
      <c r="I97" s="83"/>
      <c r="J97" s="165">
        <f>SUM(J98:J104)</f>
        <v>0</v>
      </c>
    </row>
    <row r="98" spans="1:10" ht="24" x14ac:dyDescent="0.2">
      <c r="A98" s="240"/>
      <c r="B98" s="243"/>
      <c r="C98" s="246" t="s">
        <v>514</v>
      </c>
      <c r="D98" s="263" t="s">
        <v>911</v>
      </c>
      <c r="E98" s="326" t="s">
        <v>912</v>
      </c>
      <c r="F98" s="327" t="s">
        <v>16</v>
      </c>
      <c r="G98" s="327">
        <v>0</v>
      </c>
      <c r="H98" s="327" t="s">
        <v>66</v>
      </c>
      <c r="I98" s="42" t="s">
        <v>8</v>
      </c>
      <c r="J98" s="164"/>
    </row>
    <row r="99" spans="1:10" ht="24" x14ac:dyDescent="0.2">
      <c r="A99" s="241"/>
      <c r="B99" s="244"/>
      <c r="C99" s="294"/>
      <c r="D99" s="264"/>
      <c r="E99" s="326"/>
      <c r="F99" s="327"/>
      <c r="G99" s="327"/>
      <c r="H99" s="327"/>
      <c r="I99" s="42" t="s">
        <v>10</v>
      </c>
      <c r="J99" s="163"/>
    </row>
    <row r="100" spans="1:10" x14ac:dyDescent="0.2">
      <c r="A100" s="241"/>
      <c r="B100" s="244"/>
      <c r="C100" s="294"/>
      <c r="D100" s="264"/>
      <c r="E100" s="326"/>
      <c r="F100" s="327"/>
      <c r="G100" s="327"/>
      <c r="H100" s="327"/>
      <c r="I100" s="42" t="s">
        <v>11</v>
      </c>
      <c r="J100" s="163"/>
    </row>
    <row r="101" spans="1:10" ht="24" x14ac:dyDescent="0.2">
      <c r="A101" s="241"/>
      <c r="B101" s="244"/>
      <c r="C101" s="294"/>
      <c r="D101" s="264"/>
      <c r="E101" s="264" t="s">
        <v>789</v>
      </c>
      <c r="F101" s="256" t="s">
        <v>16</v>
      </c>
      <c r="G101" s="256">
        <v>0</v>
      </c>
      <c r="H101" s="256" t="s">
        <v>66</v>
      </c>
      <c r="I101" s="42" t="s">
        <v>12</v>
      </c>
      <c r="J101" s="163"/>
    </row>
    <row r="102" spans="1:10" x14ac:dyDescent="0.2">
      <c r="A102" s="241"/>
      <c r="B102" s="244"/>
      <c r="C102" s="294"/>
      <c r="D102" s="264"/>
      <c r="E102" s="264"/>
      <c r="F102" s="256"/>
      <c r="G102" s="256"/>
      <c r="H102" s="256"/>
      <c r="I102" s="42" t="s">
        <v>13</v>
      </c>
      <c r="J102" s="163"/>
    </row>
    <row r="103" spans="1:10" x14ac:dyDescent="0.2">
      <c r="A103" s="241"/>
      <c r="B103" s="244"/>
      <c r="C103" s="294"/>
      <c r="D103" s="264"/>
      <c r="E103" s="264"/>
      <c r="F103" s="256"/>
      <c r="G103" s="256"/>
      <c r="H103" s="256"/>
      <c r="I103" s="42" t="s">
        <v>14</v>
      </c>
      <c r="J103" s="163"/>
    </row>
    <row r="104" spans="1:10" x14ac:dyDescent="0.2">
      <c r="A104" s="242"/>
      <c r="B104" s="245"/>
      <c r="C104" s="295"/>
      <c r="D104" s="265"/>
      <c r="E104" s="265"/>
      <c r="F104" s="257"/>
      <c r="G104" s="257"/>
      <c r="H104" s="257"/>
      <c r="I104" s="42" t="s">
        <v>15</v>
      </c>
      <c r="J104" s="163"/>
    </row>
    <row r="105" spans="1:10" ht="15.75" customHeight="1" x14ac:dyDescent="0.2">
      <c r="A105" s="35" t="s">
        <v>192</v>
      </c>
      <c r="B105" s="315" t="s">
        <v>193</v>
      </c>
      <c r="C105" s="316"/>
      <c r="D105" s="316"/>
      <c r="E105" s="316"/>
      <c r="F105" s="316"/>
      <c r="G105" s="316"/>
      <c r="H105" s="316"/>
      <c r="I105" s="316"/>
      <c r="J105" s="369"/>
    </row>
    <row r="106" spans="1:10" ht="36" x14ac:dyDescent="0.2">
      <c r="A106" s="39" t="s">
        <v>313</v>
      </c>
      <c r="B106" s="45" t="s">
        <v>312</v>
      </c>
      <c r="C106" s="160"/>
      <c r="D106" s="161"/>
      <c r="E106" s="40"/>
      <c r="F106" s="41"/>
      <c r="G106" s="69"/>
      <c r="H106" s="69"/>
      <c r="I106" s="37"/>
      <c r="J106" s="162">
        <f>SUM(J107:J113)</f>
        <v>15</v>
      </c>
    </row>
    <row r="107" spans="1:10" ht="24" x14ac:dyDescent="0.2">
      <c r="A107" s="240"/>
      <c r="B107" s="243"/>
      <c r="C107" s="246" t="s">
        <v>506</v>
      </c>
      <c r="D107" s="263" t="s">
        <v>611</v>
      </c>
      <c r="E107" s="263" t="s">
        <v>195</v>
      </c>
      <c r="F107" s="255" t="s">
        <v>16</v>
      </c>
      <c r="G107" s="255">
        <v>3</v>
      </c>
      <c r="H107" s="255" t="s">
        <v>943</v>
      </c>
      <c r="I107" s="42" t="s">
        <v>8</v>
      </c>
      <c r="J107" s="68">
        <v>15</v>
      </c>
    </row>
    <row r="108" spans="1:10" ht="22.5" customHeight="1" x14ac:dyDescent="0.2">
      <c r="A108" s="241"/>
      <c r="B108" s="244"/>
      <c r="C108" s="247"/>
      <c r="D108" s="264"/>
      <c r="E108" s="264"/>
      <c r="F108" s="256"/>
      <c r="G108" s="256"/>
      <c r="H108" s="256"/>
      <c r="I108" s="42" t="s">
        <v>10</v>
      </c>
      <c r="J108" s="68"/>
    </row>
    <row r="109" spans="1:10" x14ac:dyDescent="0.2">
      <c r="A109" s="241"/>
      <c r="B109" s="244"/>
      <c r="C109" s="247"/>
      <c r="D109" s="264"/>
      <c r="E109" s="264"/>
      <c r="F109" s="256"/>
      <c r="G109" s="256"/>
      <c r="H109" s="256"/>
      <c r="I109" s="42" t="s">
        <v>11</v>
      </c>
      <c r="J109" s="68"/>
    </row>
    <row r="110" spans="1:10" ht="21.75" customHeight="1" x14ac:dyDescent="0.2">
      <c r="A110" s="241"/>
      <c r="B110" s="244"/>
      <c r="C110" s="247"/>
      <c r="D110" s="264"/>
      <c r="E110" s="264"/>
      <c r="F110" s="256"/>
      <c r="G110" s="256"/>
      <c r="H110" s="256"/>
      <c r="I110" s="42" t="s">
        <v>12</v>
      </c>
      <c r="J110" s="68"/>
    </row>
    <row r="111" spans="1:10" x14ac:dyDescent="0.2">
      <c r="A111" s="241"/>
      <c r="B111" s="244"/>
      <c r="C111" s="247"/>
      <c r="D111" s="264"/>
      <c r="E111" s="264"/>
      <c r="F111" s="256"/>
      <c r="G111" s="256"/>
      <c r="H111" s="256"/>
      <c r="I111" s="42" t="s">
        <v>13</v>
      </c>
      <c r="J111" s="68"/>
    </row>
    <row r="112" spans="1:10" x14ac:dyDescent="0.2">
      <c r="A112" s="241"/>
      <c r="B112" s="244"/>
      <c r="C112" s="247"/>
      <c r="D112" s="264"/>
      <c r="E112" s="264"/>
      <c r="F112" s="256"/>
      <c r="G112" s="256"/>
      <c r="H112" s="256"/>
      <c r="I112" s="42" t="s">
        <v>14</v>
      </c>
      <c r="J112" s="68"/>
    </row>
    <row r="113" spans="1:10" x14ac:dyDescent="0.2">
      <c r="A113" s="242"/>
      <c r="B113" s="245"/>
      <c r="C113" s="248"/>
      <c r="D113" s="265"/>
      <c r="E113" s="265"/>
      <c r="F113" s="257"/>
      <c r="G113" s="257"/>
      <c r="H113" s="257"/>
      <c r="I113" s="42" t="s">
        <v>15</v>
      </c>
      <c r="J113" s="68"/>
    </row>
    <row r="114" spans="1:10" ht="24" x14ac:dyDescent="0.2">
      <c r="A114" s="39" t="s">
        <v>994</v>
      </c>
      <c r="B114" s="45" t="s">
        <v>995</v>
      </c>
      <c r="C114" s="160"/>
      <c r="D114" s="161"/>
      <c r="E114" s="40"/>
      <c r="F114" s="41"/>
      <c r="G114" s="69"/>
      <c r="H114" s="69"/>
      <c r="I114" s="37"/>
      <c r="J114" s="162">
        <f>SUM(J115:J121)</f>
        <v>33.799999999999997</v>
      </c>
    </row>
    <row r="115" spans="1:10" ht="24" x14ac:dyDescent="0.2">
      <c r="A115" s="240"/>
      <c r="B115" s="243"/>
      <c r="C115" s="246" t="s">
        <v>514</v>
      </c>
      <c r="D115" s="263" t="s">
        <v>791</v>
      </c>
      <c r="E115" s="263" t="s">
        <v>996</v>
      </c>
      <c r="F115" s="255"/>
      <c r="G115" s="255"/>
      <c r="H115" s="255" t="s">
        <v>943</v>
      </c>
      <c r="I115" s="42" t="s">
        <v>8</v>
      </c>
      <c r="J115" s="68">
        <v>33.799999999999997</v>
      </c>
    </row>
    <row r="116" spans="1:10" ht="22.5" customHeight="1" x14ac:dyDescent="0.2">
      <c r="A116" s="241"/>
      <c r="B116" s="244"/>
      <c r="C116" s="247"/>
      <c r="D116" s="264"/>
      <c r="E116" s="264"/>
      <c r="F116" s="256"/>
      <c r="G116" s="256"/>
      <c r="H116" s="256"/>
      <c r="I116" s="42" t="s">
        <v>10</v>
      </c>
      <c r="J116" s="68"/>
    </row>
    <row r="117" spans="1:10" x14ac:dyDescent="0.2">
      <c r="A117" s="241"/>
      <c r="B117" s="244"/>
      <c r="C117" s="247"/>
      <c r="D117" s="264"/>
      <c r="E117" s="264"/>
      <c r="F117" s="256"/>
      <c r="G117" s="256"/>
      <c r="H117" s="256"/>
      <c r="I117" s="42" t="s">
        <v>11</v>
      </c>
      <c r="J117" s="68"/>
    </row>
    <row r="118" spans="1:10" ht="21.75" customHeight="1" x14ac:dyDescent="0.2">
      <c r="A118" s="241"/>
      <c r="B118" s="244"/>
      <c r="C118" s="247"/>
      <c r="D118" s="264"/>
      <c r="E118" s="264"/>
      <c r="F118" s="256"/>
      <c r="G118" s="256"/>
      <c r="H118" s="256"/>
      <c r="I118" s="42" t="s">
        <v>12</v>
      </c>
      <c r="J118" s="68"/>
    </row>
    <row r="119" spans="1:10" x14ac:dyDescent="0.2">
      <c r="A119" s="241"/>
      <c r="B119" s="244"/>
      <c r="C119" s="247"/>
      <c r="D119" s="264"/>
      <c r="E119" s="264"/>
      <c r="F119" s="256"/>
      <c r="G119" s="256"/>
      <c r="H119" s="256"/>
      <c r="I119" s="42" t="s">
        <v>13</v>
      </c>
      <c r="J119" s="68"/>
    </row>
    <row r="120" spans="1:10" x14ac:dyDescent="0.2">
      <c r="A120" s="241"/>
      <c r="B120" s="244"/>
      <c r="C120" s="247"/>
      <c r="D120" s="264"/>
      <c r="E120" s="264"/>
      <c r="F120" s="256"/>
      <c r="G120" s="256"/>
      <c r="H120" s="256"/>
      <c r="I120" s="42" t="s">
        <v>14</v>
      </c>
      <c r="J120" s="68"/>
    </row>
    <row r="121" spans="1:10" x14ac:dyDescent="0.2">
      <c r="A121" s="242"/>
      <c r="B121" s="245"/>
      <c r="C121" s="248"/>
      <c r="D121" s="265"/>
      <c r="E121" s="265"/>
      <c r="F121" s="257"/>
      <c r="G121" s="257"/>
      <c r="H121" s="257"/>
      <c r="I121" s="42" t="s">
        <v>15</v>
      </c>
      <c r="J121" s="68"/>
    </row>
    <row r="122" spans="1:10" ht="15.75" customHeight="1" x14ac:dyDescent="0.2">
      <c r="A122" s="39" t="s">
        <v>374</v>
      </c>
      <c r="B122" s="45" t="s">
        <v>314</v>
      </c>
      <c r="C122" s="160"/>
      <c r="D122" s="161"/>
      <c r="E122" s="40"/>
      <c r="F122" s="41"/>
      <c r="G122" s="69"/>
      <c r="H122" s="69"/>
      <c r="I122" s="37"/>
      <c r="J122" s="162">
        <f>SUM(J123:J129)</f>
        <v>28.9</v>
      </c>
    </row>
    <row r="123" spans="1:10" ht="24" x14ac:dyDescent="0.2">
      <c r="A123" s="240"/>
      <c r="B123" s="243"/>
      <c r="C123" s="246" t="s">
        <v>506</v>
      </c>
      <c r="D123" s="249" t="s">
        <v>779</v>
      </c>
      <c r="E123" s="249" t="s">
        <v>467</v>
      </c>
      <c r="F123" s="255" t="s">
        <v>41</v>
      </c>
      <c r="G123" s="255">
        <v>10</v>
      </c>
      <c r="H123" s="255" t="s">
        <v>943</v>
      </c>
      <c r="I123" s="42" t="s">
        <v>8</v>
      </c>
      <c r="J123" s="68">
        <v>28.9</v>
      </c>
    </row>
    <row r="124" spans="1:10" ht="24" x14ac:dyDescent="0.2">
      <c r="A124" s="241"/>
      <c r="B124" s="244"/>
      <c r="C124" s="247"/>
      <c r="D124" s="250"/>
      <c r="E124" s="250"/>
      <c r="F124" s="256"/>
      <c r="G124" s="256"/>
      <c r="H124" s="256"/>
      <c r="I124" s="42" t="s">
        <v>10</v>
      </c>
      <c r="J124" s="68"/>
    </row>
    <row r="125" spans="1:10" x14ac:dyDescent="0.2">
      <c r="A125" s="241"/>
      <c r="B125" s="244"/>
      <c r="C125" s="247"/>
      <c r="D125" s="250"/>
      <c r="E125" s="250"/>
      <c r="F125" s="256"/>
      <c r="G125" s="256"/>
      <c r="H125" s="256"/>
      <c r="I125" s="42" t="s">
        <v>11</v>
      </c>
      <c r="J125" s="68"/>
    </row>
    <row r="126" spans="1:10" ht="21" customHeight="1" x14ac:dyDescent="0.2">
      <c r="A126" s="241"/>
      <c r="B126" s="244"/>
      <c r="C126" s="247"/>
      <c r="D126" s="250"/>
      <c r="E126" s="249" t="s">
        <v>780</v>
      </c>
      <c r="F126" s="255" t="s">
        <v>41</v>
      </c>
      <c r="G126" s="255">
        <v>1</v>
      </c>
      <c r="H126" s="255" t="s">
        <v>945</v>
      </c>
      <c r="I126" s="42" t="s">
        <v>12</v>
      </c>
      <c r="J126" s="68"/>
    </row>
    <row r="127" spans="1:10" x14ac:dyDescent="0.2">
      <c r="A127" s="241"/>
      <c r="B127" s="244"/>
      <c r="C127" s="247"/>
      <c r="D127" s="250"/>
      <c r="E127" s="250"/>
      <c r="F127" s="256"/>
      <c r="G127" s="256"/>
      <c r="H127" s="256"/>
      <c r="I127" s="42" t="s">
        <v>13</v>
      </c>
      <c r="J127" s="68"/>
    </row>
    <row r="128" spans="1:10" x14ac:dyDescent="0.2">
      <c r="A128" s="241"/>
      <c r="B128" s="244"/>
      <c r="C128" s="247"/>
      <c r="D128" s="250"/>
      <c r="E128" s="250"/>
      <c r="F128" s="256"/>
      <c r="G128" s="256"/>
      <c r="H128" s="256"/>
      <c r="I128" s="42" t="s">
        <v>14</v>
      </c>
      <c r="J128" s="68"/>
    </row>
    <row r="129" spans="1:10" x14ac:dyDescent="0.2">
      <c r="A129" s="242"/>
      <c r="B129" s="245"/>
      <c r="C129" s="248"/>
      <c r="D129" s="251"/>
      <c r="E129" s="251"/>
      <c r="F129" s="257"/>
      <c r="G129" s="257"/>
      <c r="H129" s="257"/>
      <c r="I129" s="42" t="s">
        <v>15</v>
      </c>
      <c r="J129" s="68"/>
    </row>
    <row r="130" spans="1:10" ht="24" x14ac:dyDescent="0.2">
      <c r="A130" s="39" t="s">
        <v>913</v>
      </c>
      <c r="B130" s="45" t="s">
        <v>914</v>
      </c>
      <c r="C130" s="160"/>
      <c r="D130" s="161"/>
      <c r="E130" s="40"/>
      <c r="F130" s="41"/>
      <c r="G130" s="69"/>
      <c r="H130" s="69"/>
      <c r="I130" s="37"/>
      <c r="J130" s="162">
        <f>SUM(J131:J137)</f>
        <v>0</v>
      </c>
    </row>
    <row r="131" spans="1:10" ht="24" x14ac:dyDescent="0.2">
      <c r="A131" s="240"/>
      <c r="B131" s="243"/>
      <c r="C131" s="246" t="s">
        <v>506</v>
      </c>
      <c r="D131" s="249" t="s">
        <v>915</v>
      </c>
      <c r="E131" s="249" t="s">
        <v>916</v>
      </c>
      <c r="F131" s="255" t="s">
        <v>16</v>
      </c>
      <c r="G131" s="255">
        <v>1</v>
      </c>
      <c r="H131" s="255" t="s">
        <v>955</v>
      </c>
      <c r="I131" s="42" t="s">
        <v>8</v>
      </c>
      <c r="J131" s="68"/>
    </row>
    <row r="132" spans="1:10" ht="24" x14ac:dyDescent="0.2">
      <c r="A132" s="241"/>
      <c r="B132" s="244"/>
      <c r="C132" s="247"/>
      <c r="D132" s="250"/>
      <c r="E132" s="250"/>
      <c r="F132" s="256"/>
      <c r="G132" s="256"/>
      <c r="H132" s="256"/>
      <c r="I132" s="42" t="s">
        <v>10</v>
      </c>
      <c r="J132" s="68"/>
    </row>
    <row r="133" spans="1:10" x14ac:dyDescent="0.2">
      <c r="A133" s="241"/>
      <c r="B133" s="244"/>
      <c r="C133" s="247"/>
      <c r="D133" s="250"/>
      <c r="E133" s="250"/>
      <c r="F133" s="256"/>
      <c r="G133" s="256"/>
      <c r="H133" s="256"/>
      <c r="I133" s="42" t="s">
        <v>11</v>
      </c>
      <c r="J133" s="68"/>
    </row>
    <row r="134" spans="1:10" ht="21" customHeight="1" x14ac:dyDescent="0.2">
      <c r="A134" s="241"/>
      <c r="B134" s="244"/>
      <c r="C134" s="247"/>
      <c r="D134" s="250"/>
      <c r="E134" s="250"/>
      <c r="F134" s="256"/>
      <c r="G134" s="256"/>
      <c r="H134" s="256"/>
      <c r="I134" s="42" t="s">
        <v>12</v>
      </c>
      <c r="J134" s="68"/>
    </row>
    <row r="135" spans="1:10" x14ac:dyDescent="0.2">
      <c r="A135" s="241"/>
      <c r="B135" s="244"/>
      <c r="C135" s="247"/>
      <c r="D135" s="250"/>
      <c r="E135" s="250"/>
      <c r="F135" s="256"/>
      <c r="G135" s="256"/>
      <c r="H135" s="256"/>
      <c r="I135" s="42" t="s">
        <v>13</v>
      </c>
      <c r="J135" s="68"/>
    </row>
    <row r="136" spans="1:10" ht="12.75" customHeight="1" x14ac:dyDescent="0.2">
      <c r="A136" s="241"/>
      <c r="B136" s="244"/>
      <c r="C136" s="247"/>
      <c r="D136" s="250"/>
      <c r="E136" s="250"/>
      <c r="F136" s="256"/>
      <c r="G136" s="256"/>
      <c r="H136" s="256"/>
      <c r="I136" s="42" t="s">
        <v>14</v>
      </c>
      <c r="J136" s="68"/>
    </row>
    <row r="137" spans="1:10" x14ac:dyDescent="0.2">
      <c r="A137" s="242"/>
      <c r="B137" s="245"/>
      <c r="C137" s="248"/>
      <c r="D137" s="251"/>
      <c r="E137" s="251"/>
      <c r="F137" s="257"/>
      <c r="G137" s="257"/>
      <c r="H137" s="257"/>
      <c r="I137" s="42" t="s">
        <v>15</v>
      </c>
      <c r="J137" s="68"/>
    </row>
    <row r="138" spans="1:10" ht="16.5" customHeight="1" x14ac:dyDescent="0.2">
      <c r="A138" s="35" t="s">
        <v>316</v>
      </c>
      <c r="B138" s="315" t="s">
        <v>196</v>
      </c>
      <c r="C138" s="316"/>
      <c r="D138" s="316"/>
      <c r="E138" s="316"/>
      <c r="F138" s="316"/>
      <c r="G138" s="316"/>
      <c r="H138" s="316"/>
      <c r="I138" s="316"/>
      <c r="J138" s="369"/>
    </row>
    <row r="139" spans="1:10" ht="15" customHeight="1" x14ac:dyDescent="0.2">
      <c r="A139" s="39" t="s">
        <v>317</v>
      </c>
      <c r="B139" s="45" t="s">
        <v>315</v>
      </c>
      <c r="C139" s="160"/>
      <c r="D139" s="161"/>
      <c r="E139" s="40"/>
      <c r="F139" s="41"/>
      <c r="G139" s="69"/>
      <c r="H139" s="69"/>
      <c r="I139" s="37"/>
      <c r="J139" s="162">
        <f>SUM(J140:J146)</f>
        <v>22</v>
      </c>
    </row>
    <row r="140" spans="1:10" ht="24" customHeight="1" x14ac:dyDescent="0.2">
      <c r="A140" s="240"/>
      <c r="B140" s="243"/>
      <c r="C140" s="246" t="s">
        <v>514</v>
      </c>
      <c r="D140" s="249" t="s">
        <v>797</v>
      </c>
      <c r="E140" s="263" t="s">
        <v>468</v>
      </c>
      <c r="F140" s="255" t="s">
        <v>183</v>
      </c>
      <c r="G140" s="255">
        <v>1</v>
      </c>
      <c r="H140" s="255" t="s">
        <v>943</v>
      </c>
      <c r="I140" s="42" t="s">
        <v>8</v>
      </c>
      <c r="J140" s="68">
        <v>22</v>
      </c>
    </row>
    <row r="141" spans="1:10" ht="24" x14ac:dyDescent="0.2">
      <c r="A141" s="241"/>
      <c r="B141" s="244"/>
      <c r="C141" s="247"/>
      <c r="D141" s="250"/>
      <c r="E141" s="264"/>
      <c r="F141" s="256"/>
      <c r="G141" s="256"/>
      <c r="H141" s="256"/>
      <c r="I141" s="42" t="s">
        <v>10</v>
      </c>
      <c r="J141" s="68"/>
    </row>
    <row r="142" spans="1:10" x14ac:dyDescent="0.2">
      <c r="A142" s="241"/>
      <c r="B142" s="244"/>
      <c r="C142" s="247"/>
      <c r="D142" s="250"/>
      <c r="E142" s="264"/>
      <c r="F142" s="256"/>
      <c r="G142" s="256"/>
      <c r="H142" s="256"/>
      <c r="I142" s="42" t="s">
        <v>11</v>
      </c>
      <c r="J142" s="68"/>
    </row>
    <row r="143" spans="1:10" ht="24" x14ac:dyDescent="0.2">
      <c r="A143" s="241"/>
      <c r="B143" s="244"/>
      <c r="C143" s="247"/>
      <c r="D143" s="250"/>
      <c r="E143" s="264"/>
      <c r="F143" s="256"/>
      <c r="G143" s="256"/>
      <c r="H143" s="256"/>
      <c r="I143" s="42" t="s">
        <v>12</v>
      </c>
      <c r="J143" s="68"/>
    </row>
    <row r="144" spans="1:10" x14ac:dyDescent="0.2">
      <c r="A144" s="241"/>
      <c r="B144" s="244"/>
      <c r="C144" s="247"/>
      <c r="D144" s="250"/>
      <c r="E144" s="264"/>
      <c r="F144" s="256"/>
      <c r="G144" s="256"/>
      <c r="H144" s="256"/>
      <c r="I144" s="42" t="s">
        <v>13</v>
      </c>
      <c r="J144" s="68"/>
    </row>
    <row r="145" spans="1:11" x14ac:dyDescent="0.2">
      <c r="A145" s="241"/>
      <c r="B145" s="244"/>
      <c r="C145" s="247"/>
      <c r="D145" s="250"/>
      <c r="E145" s="264"/>
      <c r="F145" s="256"/>
      <c r="G145" s="256"/>
      <c r="H145" s="256"/>
      <c r="I145" s="42" t="s">
        <v>14</v>
      </c>
      <c r="J145" s="68"/>
    </row>
    <row r="146" spans="1:11" x14ac:dyDescent="0.2">
      <c r="A146" s="242"/>
      <c r="B146" s="245"/>
      <c r="C146" s="248"/>
      <c r="D146" s="251"/>
      <c r="E146" s="265"/>
      <c r="F146" s="257"/>
      <c r="G146" s="257"/>
      <c r="H146" s="257"/>
      <c r="I146" s="42" t="s">
        <v>15</v>
      </c>
      <c r="J146" s="68"/>
    </row>
    <row r="147" spans="1:11" ht="13.5" thickBot="1" x14ac:dyDescent="0.25">
      <c r="A147" s="276" t="s">
        <v>61</v>
      </c>
      <c r="B147" s="277"/>
      <c r="C147" s="277"/>
      <c r="D147" s="277"/>
      <c r="E147" s="277"/>
      <c r="F147" s="277"/>
      <c r="G147" s="277"/>
      <c r="H147" s="277"/>
      <c r="I147" s="278"/>
      <c r="J147" s="48">
        <f>SUM(J9,J17,J25,J33,J41,J49,J57,J65,J73,J81,J89,J106,J122,J139)</f>
        <v>359.2</v>
      </c>
    </row>
    <row r="148" spans="1:11" ht="13.5" thickBot="1" x14ac:dyDescent="0.25">
      <c r="A148" s="32" t="s">
        <v>62</v>
      </c>
      <c r="B148" s="32"/>
      <c r="C148" s="50"/>
      <c r="I148" s="50"/>
      <c r="J148" s="50"/>
    </row>
    <row r="149" spans="1:11" x14ac:dyDescent="0.2">
      <c r="A149" s="2"/>
      <c r="B149" s="3" t="s">
        <v>63</v>
      </c>
      <c r="C149" s="136">
        <f>SUM(C151:C156)</f>
        <v>359.2</v>
      </c>
      <c r="I149" s="117"/>
      <c r="J149" s="18"/>
    </row>
    <row r="150" spans="1:11" x14ac:dyDescent="0.2">
      <c r="A150" s="5"/>
      <c r="B150" s="6" t="s">
        <v>64</v>
      </c>
      <c r="C150" s="137" t="s">
        <v>9</v>
      </c>
      <c r="I150" s="117"/>
      <c r="J150" s="18"/>
    </row>
    <row r="151" spans="1:11" ht="24" x14ac:dyDescent="0.2">
      <c r="A151" s="5"/>
      <c r="B151" s="9" t="s">
        <v>8</v>
      </c>
      <c r="C151" s="138">
        <f t="shared" ref="C151:C157" si="0">SUM(J10,J18,J26,J34,J42,J50,J58,J66,J74,J82,J90,J107,J123,J140)</f>
        <v>359.2</v>
      </c>
      <c r="I151" s="18"/>
      <c r="J151" s="18"/>
    </row>
    <row r="152" spans="1:11" x14ac:dyDescent="0.2">
      <c r="A152" s="5"/>
      <c r="B152" s="9" t="s">
        <v>10</v>
      </c>
      <c r="C152" s="138">
        <f t="shared" si="0"/>
        <v>0</v>
      </c>
      <c r="I152" s="18"/>
      <c r="J152" s="18"/>
    </row>
    <row r="153" spans="1:11" x14ac:dyDescent="0.2">
      <c r="A153" s="5"/>
      <c r="B153" s="9" t="s">
        <v>11</v>
      </c>
      <c r="C153" s="138">
        <f t="shared" si="0"/>
        <v>0</v>
      </c>
      <c r="I153" s="18"/>
      <c r="J153" s="18"/>
    </row>
    <row r="154" spans="1:11" ht="24" x14ac:dyDescent="0.2">
      <c r="A154" s="5"/>
      <c r="B154" s="9" t="s">
        <v>12</v>
      </c>
      <c r="C154" s="138">
        <f t="shared" si="0"/>
        <v>0</v>
      </c>
      <c r="I154" s="18"/>
      <c r="J154" s="18"/>
    </row>
    <row r="155" spans="1:11" x14ac:dyDescent="0.2">
      <c r="A155" s="5"/>
      <c r="B155" s="9" t="s">
        <v>13</v>
      </c>
      <c r="C155" s="138">
        <f t="shared" si="0"/>
        <v>0</v>
      </c>
      <c r="I155" s="18"/>
      <c r="J155" s="18"/>
      <c r="K155" s="33"/>
    </row>
    <row r="156" spans="1:11" x14ac:dyDescent="0.2">
      <c r="A156" s="5"/>
      <c r="B156" s="9" t="s">
        <v>14</v>
      </c>
      <c r="C156" s="138">
        <f t="shared" si="0"/>
        <v>0</v>
      </c>
      <c r="I156" s="18"/>
      <c r="J156" s="18"/>
    </row>
    <row r="157" spans="1:11" ht="13.5" thickBot="1" x14ac:dyDescent="0.25">
      <c r="A157" s="10"/>
      <c r="B157" s="26" t="s">
        <v>15</v>
      </c>
      <c r="C157" s="138">
        <f t="shared" si="0"/>
        <v>0</v>
      </c>
      <c r="I157" s="117"/>
      <c r="J157" s="117"/>
    </row>
    <row r="158" spans="1:11" ht="13.5" thickBot="1" x14ac:dyDescent="0.25">
      <c r="A158" s="12"/>
      <c r="B158" s="13" t="s">
        <v>61</v>
      </c>
      <c r="C158" s="135">
        <f>C149+C157</f>
        <v>359.2</v>
      </c>
      <c r="D158" s="150"/>
      <c r="G158" s="24"/>
      <c r="H158" s="24"/>
      <c r="I158" s="18"/>
      <c r="J158" s="125"/>
    </row>
    <row r="159" spans="1:11" ht="13.5" thickBot="1" x14ac:dyDescent="0.25">
      <c r="A159" s="15"/>
      <c r="B159" s="15" t="s">
        <v>65</v>
      </c>
      <c r="C159" s="139">
        <f>J9+J17+J33+J41+J49+J57+J65</f>
        <v>0</v>
      </c>
      <c r="G159" s="24"/>
      <c r="H159" s="24"/>
      <c r="I159" s="18"/>
      <c r="J159" s="127"/>
    </row>
    <row r="160" spans="1:11" x14ac:dyDescent="0.2">
      <c r="A160" s="20" t="s">
        <v>67</v>
      </c>
      <c r="B160" s="21" t="s">
        <v>68</v>
      </c>
      <c r="J160" s="27"/>
    </row>
    <row r="161" spans="1:10" ht="13.5" customHeight="1" x14ac:dyDescent="0.2">
      <c r="A161" s="20" t="s">
        <v>69</v>
      </c>
      <c r="B161" s="21" t="s">
        <v>70</v>
      </c>
      <c r="J161" s="28"/>
    </row>
    <row r="162" spans="1:10" x14ac:dyDescent="0.2">
      <c r="A162" s="20" t="s">
        <v>71</v>
      </c>
      <c r="B162" s="21" t="s">
        <v>72</v>
      </c>
      <c r="J162" s="30"/>
    </row>
    <row r="163" spans="1:10" x14ac:dyDescent="0.2">
      <c r="A163" s="20" t="s">
        <v>73</v>
      </c>
      <c r="B163" s="24" t="s">
        <v>74</v>
      </c>
    </row>
    <row r="164" spans="1:10" x14ac:dyDescent="0.2">
      <c r="A164" s="20" t="s">
        <v>75</v>
      </c>
      <c r="B164" s="21" t="s">
        <v>76</v>
      </c>
    </row>
    <row r="165" spans="1:10" x14ac:dyDescent="0.2">
      <c r="A165" s="20" t="s">
        <v>77</v>
      </c>
      <c r="B165" s="21" t="s">
        <v>78</v>
      </c>
    </row>
    <row r="166" spans="1:10" x14ac:dyDescent="0.2">
      <c r="A166" s="20" t="s">
        <v>79</v>
      </c>
      <c r="B166" s="21" t="s">
        <v>80</v>
      </c>
    </row>
    <row r="167" spans="1:10" ht="12.75" customHeight="1" x14ac:dyDescent="0.2">
      <c r="A167" s="20" t="s">
        <v>81</v>
      </c>
      <c r="B167" s="21" t="s">
        <v>82</v>
      </c>
    </row>
    <row r="168" spans="1:10" x14ac:dyDescent="0.2">
      <c r="A168" s="20" t="s">
        <v>83</v>
      </c>
      <c r="B168" s="21" t="s">
        <v>84</v>
      </c>
    </row>
    <row r="169" spans="1:10" x14ac:dyDescent="0.2">
      <c r="A169" s="20" t="s">
        <v>85</v>
      </c>
      <c r="B169" s="21" t="s">
        <v>86</v>
      </c>
    </row>
    <row r="170" spans="1:10" ht="13.5" customHeight="1" x14ac:dyDescent="0.2">
      <c r="A170" s="20" t="s">
        <v>87</v>
      </c>
      <c r="B170" s="21" t="s">
        <v>88</v>
      </c>
    </row>
    <row r="171" spans="1:10" ht="13.5" customHeight="1" x14ac:dyDescent="0.2"/>
  </sheetData>
  <dataConsolidate/>
  <mergeCells count="162">
    <mergeCell ref="B105:J105"/>
    <mergeCell ref="H107:H113"/>
    <mergeCell ref="E82:E88"/>
    <mergeCell ref="F82:F88"/>
    <mergeCell ref="E107:E113"/>
    <mergeCell ref="F107:F113"/>
    <mergeCell ref="G107:G113"/>
    <mergeCell ref="D82:D88"/>
    <mergeCell ref="E66:E72"/>
    <mergeCell ref="F66:F72"/>
    <mergeCell ref="E74:E80"/>
    <mergeCell ref="F74:F80"/>
    <mergeCell ref="G74:G80"/>
    <mergeCell ref="A140:A146"/>
    <mergeCell ref="B140:B146"/>
    <mergeCell ref="C140:C146"/>
    <mergeCell ref="B138:J138"/>
    <mergeCell ref="D123:D129"/>
    <mergeCell ref="E140:E146"/>
    <mergeCell ref="F140:F146"/>
    <mergeCell ref="G140:G146"/>
    <mergeCell ref="H140:H146"/>
    <mergeCell ref="D140:D146"/>
    <mergeCell ref="E123:E125"/>
    <mergeCell ref="F123:F125"/>
    <mergeCell ref="G123:G125"/>
    <mergeCell ref="H123:H125"/>
    <mergeCell ref="A123:A129"/>
    <mergeCell ref="B123:B129"/>
    <mergeCell ref="A82:A88"/>
    <mergeCell ref="B82:B88"/>
    <mergeCell ref="C82:C88"/>
    <mergeCell ref="A90:A96"/>
    <mergeCell ref="B90:B96"/>
    <mergeCell ref="C90:C96"/>
    <mergeCell ref="G58:G64"/>
    <mergeCell ref="E18:E24"/>
    <mergeCell ref="F18:F24"/>
    <mergeCell ref="E34:E40"/>
    <mergeCell ref="F34:F40"/>
    <mergeCell ref="E26:E29"/>
    <mergeCell ref="F26:F29"/>
    <mergeCell ref="G26:G29"/>
    <mergeCell ref="E30:E32"/>
    <mergeCell ref="F30:F32"/>
    <mergeCell ref="G30:G32"/>
    <mergeCell ref="E42:E48"/>
    <mergeCell ref="F42:F48"/>
    <mergeCell ref="E50:E56"/>
    <mergeCell ref="F50:F56"/>
    <mergeCell ref="E58:E64"/>
    <mergeCell ref="F58:F64"/>
    <mergeCell ref="A58:A64"/>
    <mergeCell ref="B58:B64"/>
    <mergeCell ref="C58:C64"/>
    <mergeCell ref="D58:D64"/>
    <mergeCell ref="A66:A72"/>
    <mergeCell ref="B66:B72"/>
    <mergeCell ref="C66:C72"/>
    <mergeCell ref="D66:D72"/>
    <mergeCell ref="A74:A80"/>
    <mergeCell ref="B74:B80"/>
    <mergeCell ref="C74:C80"/>
    <mergeCell ref="D74:D80"/>
    <mergeCell ref="D42:D48"/>
    <mergeCell ref="A50:A56"/>
    <mergeCell ref="B50:B56"/>
    <mergeCell ref="C50:C56"/>
    <mergeCell ref="D50:D56"/>
    <mergeCell ref="A147:I147"/>
    <mergeCell ref="H58:H64"/>
    <mergeCell ref="G66:G72"/>
    <mergeCell ref="H66:H72"/>
    <mergeCell ref="G82:G88"/>
    <mergeCell ref="H82:H88"/>
    <mergeCell ref="G90:G96"/>
    <mergeCell ref="H90:H96"/>
    <mergeCell ref="A131:A137"/>
    <mergeCell ref="B131:B137"/>
    <mergeCell ref="C131:C137"/>
    <mergeCell ref="D131:D137"/>
    <mergeCell ref="H131:H137"/>
    <mergeCell ref="G131:G137"/>
    <mergeCell ref="F131:F137"/>
    <mergeCell ref="E131:E137"/>
    <mergeCell ref="D90:D96"/>
    <mergeCell ref="E90:E96"/>
    <mergeCell ref="F90:F96"/>
    <mergeCell ref="A4:J4"/>
    <mergeCell ref="A5:A6"/>
    <mergeCell ref="B5:B6"/>
    <mergeCell ref="C5:C6"/>
    <mergeCell ref="I5:I6"/>
    <mergeCell ref="J5:J6"/>
    <mergeCell ref="D5:D6"/>
    <mergeCell ref="E5:F5"/>
    <mergeCell ref="G5:H5"/>
    <mergeCell ref="B7:J7"/>
    <mergeCell ref="B8:J8"/>
    <mergeCell ref="E10:E16"/>
    <mergeCell ref="F10:F16"/>
    <mergeCell ref="B10:B16"/>
    <mergeCell ref="C10:C16"/>
    <mergeCell ref="D10:D16"/>
    <mergeCell ref="G10:G16"/>
    <mergeCell ref="H10:H16"/>
    <mergeCell ref="G18:G24"/>
    <mergeCell ref="H18:H24"/>
    <mergeCell ref="G34:G40"/>
    <mergeCell ref="H74:H80"/>
    <mergeCell ref="H34:H40"/>
    <mergeCell ref="G42:G48"/>
    <mergeCell ref="H42:H48"/>
    <mergeCell ref="G50:G56"/>
    <mergeCell ref="H50:H56"/>
    <mergeCell ref="H26:H29"/>
    <mergeCell ref="H30:H32"/>
    <mergeCell ref="A107:A113"/>
    <mergeCell ref="B107:B113"/>
    <mergeCell ref="C107:C113"/>
    <mergeCell ref="D107:D113"/>
    <mergeCell ref="C123:C129"/>
    <mergeCell ref="A115:A121"/>
    <mergeCell ref="B115:B121"/>
    <mergeCell ref="C115:C121"/>
    <mergeCell ref="A10:A16"/>
    <mergeCell ref="A26:A32"/>
    <mergeCell ref="B26:B32"/>
    <mergeCell ref="C26:C32"/>
    <mergeCell ref="D26:D32"/>
    <mergeCell ref="A34:A40"/>
    <mergeCell ref="B34:B40"/>
    <mergeCell ref="C34:C40"/>
    <mergeCell ref="D34:D40"/>
    <mergeCell ref="A18:A24"/>
    <mergeCell ref="B18:B24"/>
    <mergeCell ref="C18:C24"/>
    <mergeCell ref="D18:D24"/>
    <mergeCell ref="A42:A48"/>
    <mergeCell ref="B42:B48"/>
    <mergeCell ref="C42:C48"/>
    <mergeCell ref="A98:A104"/>
    <mergeCell ref="B98:B104"/>
    <mergeCell ref="C98:C104"/>
    <mergeCell ref="D98:D104"/>
    <mergeCell ref="E98:E100"/>
    <mergeCell ref="E101:E104"/>
    <mergeCell ref="H101:H104"/>
    <mergeCell ref="F101:F104"/>
    <mergeCell ref="G101:G104"/>
    <mergeCell ref="H98:H100"/>
    <mergeCell ref="G98:G100"/>
    <mergeCell ref="F98:F100"/>
    <mergeCell ref="D115:D121"/>
    <mergeCell ref="E115:E121"/>
    <mergeCell ref="F115:F121"/>
    <mergeCell ref="G115:G121"/>
    <mergeCell ref="H115:H121"/>
    <mergeCell ref="H126:H129"/>
    <mergeCell ref="G126:G129"/>
    <mergeCell ref="F126:F129"/>
    <mergeCell ref="E126:E129"/>
  </mergeCells>
  <phoneticPr fontId="3" type="noConversion"/>
  <pageMargins left="0.25" right="0.25" top="0.75" bottom="0.75" header="0.3" footer="0.3"/>
  <pageSetup paperSize="9" scale="68" fitToHeight="0" orientation="landscape" r:id="rId1"/>
  <rowBreaks count="1" manualBreakCount="1">
    <brk id="157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D7974-2BD4-4AB3-829C-F8AE1687BB4F}">
  <sheetPr>
    <pageSetUpPr fitToPage="1"/>
  </sheetPr>
  <dimension ref="A4:L229"/>
  <sheetViews>
    <sheetView zoomScale="110" zoomScaleNormal="110" workbookViewId="0">
      <pane ySplit="6" topLeftCell="A7" activePane="bottomLeft" state="frozen"/>
      <selection activeCell="E220" activeCellId="2" sqref="S53 D209:D210 E220"/>
      <selection pane="bottomLeft" activeCell="J191" sqref="J191"/>
    </sheetView>
  </sheetViews>
  <sheetFormatPr defaultColWidth="9.140625" defaultRowHeight="12" x14ac:dyDescent="0.2"/>
  <cols>
    <col min="1" max="1" width="13" style="23" customWidth="1"/>
    <col min="2" max="2" width="41.85546875" style="24" customWidth="1"/>
    <col min="3" max="3" width="19" style="22" customWidth="1"/>
    <col min="4" max="4" width="37.42578125" style="24" customWidth="1"/>
    <col min="5" max="5" width="38.85546875" style="24" customWidth="1"/>
    <col min="6" max="6" width="6.28515625" style="24" customWidth="1"/>
    <col min="7" max="7" width="5.42578125" style="23" customWidth="1"/>
    <col min="8" max="8" width="10.5703125" style="23" customWidth="1"/>
    <col min="9" max="9" width="40" style="22" customWidth="1"/>
    <col min="10" max="10" width="10.7109375" style="24" customWidth="1"/>
    <col min="11" max="16384" width="9.140625" style="24"/>
  </cols>
  <sheetData>
    <row r="4" spans="1:10" ht="16.5" customHeight="1" thickBot="1" x14ac:dyDescent="0.25">
      <c r="A4" s="367" t="s">
        <v>614</v>
      </c>
      <c r="B4" s="368"/>
      <c r="C4" s="368"/>
      <c r="D4" s="368"/>
      <c r="E4" s="368"/>
      <c r="F4" s="368"/>
      <c r="G4" s="368"/>
      <c r="H4" s="368"/>
      <c r="I4" s="368"/>
      <c r="J4" s="368"/>
    </row>
    <row r="5" spans="1:10" ht="36" customHeight="1" x14ac:dyDescent="0.2">
      <c r="A5" s="272" t="s">
        <v>498</v>
      </c>
      <c r="B5" s="268" t="s">
        <v>505</v>
      </c>
      <c r="C5" s="258" t="s">
        <v>497</v>
      </c>
      <c r="D5" s="381" t="s">
        <v>502</v>
      </c>
      <c r="E5" s="274" t="s">
        <v>0</v>
      </c>
      <c r="F5" s="275"/>
      <c r="G5" s="286" t="s">
        <v>1</v>
      </c>
      <c r="H5" s="287"/>
      <c r="I5" s="258" t="s">
        <v>504</v>
      </c>
      <c r="J5" s="270" t="s">
        <v>843</v>
      </c>
    </row>
    <row r="6" spans="1:10" ht="39" customHeight="1" thickBot="1" x14ac:dyDescent="0.25">
      <c r="A6" s="273"/>
      <c r="B6" s="384"/>
      <c r="C6" s="385"/>
      <c r="D6" s="386"/>
      <c r="E6" s="158" t="s">
        <v>2</v>
      </c>
      <c r="F6" s="158" t="s">
        <v>3</v>
      </c>
      <c r="G6" s="158">
        <v>2025</v>
      </c>
      <c r="H6" s="159" t="s">
        <v>503</v>
      </c>
      <c r="I6" s="259"/>
      <c r="J6" s="271"/>
    </row>
    <row r="7" spans="1:10" s="22" customFormat="1" x14ac:dyDescent="0.2">
      <c r="A7" s="97" t="s">
        <v>615</v>
      </c>
      <c r="B7" s="279" t="s">
        <v>616</v>
      </c>
      <c r="C7" s="280"/>
      <c r="D7" s="280"/>
      <c r="E7" s="280"/>
      <c r="F7" s="280"/>
      <c r="G7" s="280"/>
      <c r="H7" s="280"/>
      <c r="I7" s="280"/>
      <c r="J7" s="370"/>
    </row>
    <row r="8" spans="1:10" ht="15" customHeight="1" x14ac:dyDescent="0.2">
      <c r="A8" s="35" t="s">
        <v>197</v>
      </c>
      <c r="B8" s="315" t="s">
        <v>198</v>
      </c>
      <c r="C8" s="316"/>
      <c r="D8" s="316"/>
      <c r="E8" s="316"/>
      <c r="F8" s="316"/>
      <c r="G8" s="316"/>
      <c r="H8" s="316"/>
      <c r="I8" s="316"/>
      <c r="J8" s="369"/>
    </row>
    <row r="9" spans="1:10" ht="37.5" customHeight="1" x14ac:dyDescent="0.2">
      <c r="A9" s="56" t="s">
        <v>403</v>
      </c>
      <c r="B9" s="36" t="s">
        <v>427</v>
      </c>
      <c r="C9" s="160"/>
      <c r="D9" s="166"/>
      <c r="E9" s="40"/>
      <c r="F9" s="41"/>
      <c r="G9" s="69"/>
      <c r="H9" s="69"/>
      <c r="I9" s="37"/>
      <c r="J9" s="38">
        <f>SUM(J10:J16)</f>
        <v>2245.5</v>
      </c>
    </row>
    <row r="10" spans="1:10" ht="24" customHeight="1" x14ac:dyDescent="0.2">
      <c r="A10" s="240"/>
      <c r="B10" s="243"/>
      <c r="C10" s="246" t="s">
        <v>564</v>
      </c>
      <c r="D10" s="263" t="s">
        <v>613</v>
      </c>
      <c r="E10" s="263" t="s">
        <v>469</v>
      </c>
      <c r="F10" s="255" t="s">
        <v>16</v>
      </c>
      <c r="G10" s="255">
        <v>5</v>
      </c>
      <c r="H10" s="255" t="s">
        <v>944</v>
      </c>
      <c r="I10" s="42" t="s">
        <v>8</v>
      </c>
      <c r="J10" s="68">
        <v>429.4</v>
      </c>
    </row>
    <row r="11" spans="1:10" x14ac:dyDescent="0.2">
      <c r="A11" s="241"/>
      <c r="B11" s="244"/>
      <c r="C11" s="247"/>
      <c r="D11" s="264"/>
      <c r="E11" s="264"/>
      <c r="F11" s="256"/>
      <c r="G11" s="256"/>
      <c r="H11" s="256"/>
      <c r="I11" s="42" t="s">
        <v>10</v>
      </c>
      <c r="J11" s="43">
        <v>1816.1</v>
      </c>
    </row>
    <row r="12" spans="1:10" x14ac:dyDescent="0.2">
      <c r="A12" s="241"/>
      <c r="B12" s="244"/>
      <c r="C12" s="247"/>
      <c r="D12" s="264"/>
      <c r="E12" s="264"/>
      <c r="F12" s="256"/>
      <c r="G12" s="256"/>
      <c r="H12" s="256"/>
      <c r="I12" s="42" t="s">
        <v>11</v>
      </c>
      <c r="J12" s="43"/>
    </row>
    <row r="13" spans="1:10" ht="24" x14ac:dyDescent="0.2">
      <c r="A13" s="241"/>
      <c r="B13" s="244"/>
      <c r="C13" s="247"/>
      <c r="D13" s="264"/>
      <c r="E13" s="264"/>
      <c r="F13" s="256"/>
      <c r="G13" s="256"/>
      <c r="H13" s="256"/>
      <c r="I13" s="42" t="s">
        <v>12</v>
      </c>
      <c r="J13" s="43"/>
    </row>
    <row r="14" spans="1:10" x14ac:dyDescent="0.2">
      <c r="A14" s="241"/>
      <c r="B14" s="244"/>
      <c r="C14" s="247"/>
      <c r="D14" s="264"/>
      <c r="E14" s="264"/>
      <c r="F14" s="256"/>
      <c r="G14" s="256"/>
      <c r="H14" s="256"/>
      <c r="I14" s="42" t="s">
        <v>13</v>
      </c>
      <c r="J14" s="43"/>
    </row>
    <row r="15" spans="1:10" x14ac:dyDescent="0.2">
      <c r="A15" s="241"/>
      <c r="B15" s="244"/>
      <c r="C15" s="247"/>
      <c r="D15" s="264"/>
      <c r="E15" s="264"/>
      <c r="F15" s="256"/>
      <c r="G15" s="256"/>
      <c r="H15" s="256"/>
      <c r="I15" s="42" t="s">
        <v>14</v>
      </c>
      <c r="J15" s="43"/>
    </row>
    <row r="16" spans="1:10" x14ac:dyDescent="0.2">
      <c r="A16" s="242"/>
      <c r="B16" s="245"/>
      <c r="C16" s="248"/>
      <c r="D16" s="265"/>
      <c r="E16" s="265"/>
      <c r="F16" s="257"/>
      <c r="G16" s="257"/>
      <c r="H16" s="257"/>
      <c r="I16" s="42" t="s">
        <v>15</v>
      </c>
      <c r="J16" s="43"/>
    </row>
    <row r="17" spans="1:10" ht="36" x14ac:dyDescent="0.2">
      <c r="A17" s="39" t="s">
        <v>404</v>
      </c>
      <c r="B17" s="45" t="s">
        <v>917</v>
      </c>
      <c r="C17" s="160"/>
      <c r="D17" s="166"/>
      <c r="E17" s="40"/>
      <c r="F17" s="41"/>
      <c r="G17" s="49"/>
      <c r="H17" s="49"/>
      <c r="I17" s="37"/>
      <c r="J17" s="38">
        <f>SUM(J18:J24)</f>
        <v>0</v>
      </c>
    </row>
    <row r="18" spans="1:10" ht="24" x14ac:dyDescent="0.2">
      <c r="A18" s="240"/>
      <c r="B18" s="243"/>
      <c r="C18" s="246" t="s">
        <v>514</v>
      </c>
      <c r="D18" s="249" t="s">
        <v>791</v>
      </c>
      <c r="E18" s="255" t="s">
        <v>200</v>
      </c>
      <c r="F18" s="255" t="s">
        <v>199</v>
      </c>
      <c r="G18" s="255" t="s">
        <v>66</v>
      </c>
      <c r="H18" s="255" t="s">
        <v>66</v>
      </c>
      <c r="I18" s="42" t="s">
        <v>8</v>
      </c>
      <c r="J18" s="43"/>
    </row>
    <row r="19" spans="1:10" ht="24" customHeight="1" x14ac:dyDescent="0.2">
      <c r="A19" s="241"/>
      <c r="B19" s="244"/>
      <c r="C19" s="247"/>
      <c r="D19" s="250"/>
      <c r="E19" s="256"/>
      <c r="F19" s="256"/>
      <c r="G19" s="256"/>
      <c r="H19" s="256"/>
      <c r="I19" s="42" t="s">
        <v>10</v>
      </c>
      <c r="J19" s="43"/>
    </row>
    <row r="20" spans="1:10" x14ac:dyDescent="0.2">
      <c r="A20" s="241"/>
      <c r="B20" s="244"/>
      <c r="C20" s="247"/>
      <c r="D20" s="250"/>
      <c r="E20" s="256"/>
      <c r="F20" s="256"/>
      <c r="G20" s="256"/>
      <c r="H20" s="256"/>
      <c r="I20" s="42" t="s">
        <v>11</v>
      </c>
      <c r="J20" s="43"/>
    </row>
    <row r="21" spans="1:10" ht="24" x14ac:dyDescent="0.2">
      <c r="A21" s="241"/>
      <c r="B21" s="244"/>
      <c r="C21" s="247"/>
      <c r="D21" s="250"/>
      <c r="E21" s="256"/>
      <c r="F21" s="256"/>
      <c r="G21" s="256"/>
      <c r="H21" s="256"/>
      <c r="I21" s="42" t="s">
        <v>12</v>
      </c>
      <c r="J21" s="43"/>
    </row>
    <row r="22" spans="1:10" x14ac:dyDescent="0.2">
      <c r="A22" s="241"/>
      <c r="B22" s="244"/>
      <c r="C22" s="247"/>
      <c r="D22" s="250"/>
      <c r="E22" s="256"/>
      <c r="F22" s="256"/>
      <c r="G22" s="256"/>
      <c r="H22" s="256"/>
      <c r="I22" s="42" t="s">
        <v>13</v>
      </c>
      <c r="J22" s="43"/>
    </row>
    <row r="23" spans="1:10" x14ac:dyDescent="0.2">
      <c r="A23" s="241"/>
      <c r="B23" s="244"/>
      <c r="C23" s="247"/>
      <c r="D23" s="250"/>
      <c r="E23" s="256"/>
      <c r="F23" s="256"/>
      <c r="G23" s="256"/>
      <c r="H23" s="256"/>
      <c r="I23" s="42" t="s">
        <v>14</v>
      </c>
      <c r="J23" s="43"/>
    </row>
    <row r="24" spans="1:10" x14ac:dyDescent="0.2">
      <c r="A24" s="242"/>
      <c r="B24" s="245"/>
      <c r="C24" s="248"/>
      <c r="D24" s="251"/>
      <c r="E24" s="257"/>
      <c r="F24" s="257"/>
      <c r="G24" s="257"/>
      <c r="H24" s="257"/>
      <c r="I24" s="42" t="s">
        <v>15</v>
      </c>
      <c r="J24" s="43"/>
    </row>
    <row r="25" spans="1:10" ht="36.75" customHeight="1" x14ac:dyDescent="0.2">
      <c r="A25" s="39" t="s">
        <v>201</v>
      </c>
      <c r="B25" s="45" t="s">
        <v>918</v>
      </c>
      <c r="C25" s="160"/>
      <c r="D25" s="166"/>
      <c r="E25" s="40"/>
      <c r="F25" s="41"/>
      <c r="G25" s="49"/>
      <c r="H25" s="69"/>
      <c r="I25" s="37"/>
      <c r="J25" s="38">
        <f>SUM(J26:J32)</f>
        <v>0</v>
      </c>
    </row>
    <row r="26" spans="1:10" ht="24" x14ac:dyDescent="0.2">
      <c r="A26" s="240"/>
      <c r="B26" s="243"/>
      <c r="C26" s="246" t="s">
        <v>514</v>
      </c>
      <c r="D26" s="249" t="s">
        <v>791</v>
      </c>
      <c r="E26" s="263" t="s">
        <v>202</v>
      </c>
      <c r="F26" s="263" t="s">
        <v>183</v>
      </c>
      <c r="G26" s="255" t="s">
        <v>66</v>
      </c>
      <c r="H26" s="255" t="s">
        <v>66</v>
      </c>
      <c r="I26" s="42" t="s">
        <v>8</v>
      </c>
      <c r="J26" s="43"/>
    </row>
    <row r="27" spans="1:10" x14ac:dyDescent="0.2">
      <c r="A27" s="241"/>
      <c r="B27" s="244"/>
      <c r="C27" s="247"/>
      <c r="D27" s="250"/>
      <c r="E27" s="264"/>
      <c r="F27" s="264"/>
      <c r="G27" s="256"/>
      <c r="H27" s="256"/>
      <c r="I27" s="42" t="s">
        <v>10</v>
      </c>
      <c r="J27" s="43"/>
    </row>
    <row r="28" spans="1:10" x14ac:dyDescent="0.2">
      <c r="A28" s="241"/>
      <c r="B28" s="244"/>
      <c r="C28" s="247"/>
      <c r="D28" s="250"/>
      <c r="E28" s="264"/>
      <c r="F28" s="264"/>
      <c r="G28" s="256"/>
      <c r="H28" s="256"/>
      <c r="I28" s="42" t="s">
        <v>11</v>
      </c>
      <c r="J28" s="43"/>
    </row>
    <row r="29" spans="1:10" ht="24" x14ac:dyDescent="0.2">
      <c r="A29" s="241"/>
      <c r="B29" s="244"/>
      <c r="C29" s="247"/>
      <c r="D29" s="250"/>
      <c r="E29" s="264"/>
      <c r="F29" s="264"/>
      <c r="G29" s="256"/>
      <c r="H29" s="256"/>
      <c r="I29" s="42" t="s">
        <v>12</v>
      </c>
      <c r="J29" s="43"/>
    </row>
    <row r="30" spans="1:10" x14ac:dyDescent="0.2">
      <c r="A30" s="241"/>
      <c r="B30" s="244"/>
      <c r="C30" s="247"/>
      <c r="D30" s="250"/>
      <c r="E30" s="264"/>
      <c r="F30" s="264"/>
      <c r="G30" s="256"/>
      <c r="H30" s="256"/>
      <c r="I30" s="42" t="s">
        <v>13</v>
      </c>
      <c r="J30" s="43"/>
    </row>
    <row r="31" spans="1:10" x14ac:dyDescent="0.2">
      <c r="A31" s="241"/>
      <c r="B31" s="244"/>
      <c r="C31" s="247"/>
      <c r="D31" s="250"/>
      <c r="E31" s="264"/>
      <c r="F31" s="264"/>
      <c r="G31" s="256"/>
      <c r="H31" s="256"/>
      <c r="I31" s="42" t="s">
        <v>14</v>
      </c>
      <c r="J31" s="43"/>
    </row>
    <row r="32" spans="1:10" x14ac:dyDescent="0.2">
      <c r="A32" s="242"/>
      <c r="B32" s="245"/>
      <c r="C32" s="248"/>
      <c r="D32" s="251"/>
      <c r="E32" s="265"/>
      <c r="F32" s="265"/>
      <c r="G32" s="257"/>
      <c r="H32" s="257"/>
      <c r="I32" s="42" t="s">
        <v>15</v>
      </c>
      <c r="J32" s="43"/>
    </row>
    <row r="33" spans="1:10" ht="24.75" customHeight="1" x14ac:dyDescent="0.2">
      <c r="A33" s="39" t="s">
        <v>203</v>
      </c>
      <c r="B33" s="45" t="s">
        <v>286</v>
      </c>
      <c r="C33" s="160"/>
      <c r="D33" s="166"/>
      <c r="E33" s="40"/>
      <c r="F33" s="41"/>
      <c r="G33" s="49"/>
      <c r="H33" s="69"/>
      <c r="I33" s="37"/>
      <c r="J33" s="38">
        <f>SUM(J34:J40)</f>
        <v>0</v>
      </c>
    </row>
    <row r="34" spans="1:10" ht="24" x14ac:dyDescent="0.2">
      <c r="A34" s="240"/>
      <c r="B34" s="243"/>
      <c r="C34" s="246" t="s">
        <v>514</v>
      </c>
      <c r="D34" s="249" t="s">
        <v>791</v>
      </c>
      <c r="E34" s="263" t="s">
        <v>204</v>
      </c>
      <c r="F34" s="255" t="s">
        <v>183</v>
      </c>
      <c r="G34" s="255" t="s">
        <v>66</v>
      </c>
      <c r="H34" s="255" t="s">
        <v>66</v>
      </c>
      <c r="I34" s="42" t="s">
        <v>8</v>
      </c>
      <c r="J34" s="43"/>
    </row>
    <row r="35" spans="1:10" x14ac:dyDescent="0.2">
      <c r="A35" s="241"/>
      <c r="B35" s="244"/>
      <c r="C35" s="247"/>
      <c r="D35" s="250"/>
      <c r="E35" s="264"/>
      <c r="F35" s="256"/>
      <c r="G35" s="256"/>
      <c r="H35" s="256"/>
      <c r="I35" s="42" t="s">
        <v>10</v>
      </c>
      <c r="J35" s="43"/>
    </row>
    <row r="36" spans="1:10" x14ac:dyDescent="0.2">
      <c r="A36" s="241"/>
      <c r="B36" s="244"/>
      <c r="C36" s="247"/>
      <c r="D36" s="250"/>
      <c r="E36" s="264"/>
      <c r="F36" s="256"/>
      <c r="G36" s="256"/>
      <c r="H36" s="256"/>
      <c r="I36" s="42" t="s">
        <v>11</v>
      </c>
      <c r="J36" s="43"/>
    </row>
    <row r="37" spans="1:10" ht="24" x14ac:dyDescent="0.2">
      <c r="A37" s="241"/>
      <c r="B37" s="244"/>
      <c r="C37" s="247"/>
      <c r="D37" s="250"/>
      <c r="E37" s="264"/>
      <c r="F37" s="256"/>
      <c r="G37" s="256"/>
      <c r="H37" s="256"/>
      <c r="I37" s="42" t="s">
        <v>12</v>
      </c>
      <c r="J37" s="43"/>
    </row>
    <row r="38" spans="1:10" x14ac:dyDescent="0.2">
      <c r="A38" s="241"/>
      <c r="B38" s="244"/>
      <c r="C38" s="247"/>
      <c r="D38" s="250"/>
      <c r="E38" s="264"/>
      <c r="F38" s="256"/>
      <c r="G38" s="256"/>
      <c r="H38" s="256"/>
      <c r="I38" s="42" t="s">
        <v>13</v>
      </c>
      <c r="J38" s="43"/>
    </row>
    <row r="39" spans="1:10" x14ac:dyDescent="0.2">
      <c r="A39" s="241"/>
      <c r="B39" s="244"/>
      <c r="C39" s="247"/>
      <c r="D39" s="250"/>
      <c r="E39" s="264"/>
      <c r="F39" s="256"/>
      <c r="G39" s="256"/>
      <c r="H39" s="256"/>
      <c r="I39" s="42" t="s">
        <v>14</v>
      </c>
      <c r="J39" s="43"/>
    </row>
    <row r="40" spans="1:10" x14ac:dyDescent="0.2">
      <c r="A40" s="242"/>
      <c r="B40" s="245"/>
      <c r="C40" s="248"/>
      <c r="D40" s="251"/>
      <c r="E40" s="265"/>
      <c r="F40" s="257"/>
      <c r="G40" s="257"/>
      <c r="H40" s="257"/>
      <c r="I40" s="42" t="s">
        <v>15</v>
      </c>
      <c r="J40" s="43"/>
    </row>
    <row r="41" spans="1:10" ht="36" x14ac:dyDescent="0.2">
      <c r="A41" s="39" t="s">
        <v>205</v>
      </c>
      <c r="B41" s="45" t="s">
        <v>919</v>
      </c>
      <c r="C41" s="160"/>
      <c r="D41" s="166"/>
      <c r="E41" s="40"/>
      <c r="F41" s="41"/>
      <c r="G41" s="49"/>
      <c r="H41" s="49"/>
      <c r="I41" s="37"/>
      <c r="J41" s="38">
        <f>SUM(J42:J48)</f>
        <v>0</v>
      </c>
    </row>
    <row r="42" spans="1:10" ht="24" x14ac:dyDescent="0.2">
      <c r="A42" s="240"/>
      <c r="B42" s="243"/>
      <c r="C42" s="246" t="s">
        <v>514</v>
      </c>
      <c r="D42" s="249" t="s">
        <v>791</v>
      </c>
      <c r="E42" s="263" t="s">
        <v>206</v>
      </c>
      <c r="F42" s="255" t="s">
        <v>183</v>
      </c>
      <c r="G42" s="255" t="s">
        <v>66</v>
      </c>
      <c r="H42" s="255" t="s">
        <v>66</v>
      </c>
      <c r="I42" s="42" t="s">
        <v>8</v>
      </c>
      <c r="J42" s="43"/>
    </row>
    <row r="43" spans="1:10" x14ac:dyDescent="0.2">
      <c r="A43" s="241"/>
      <c r="B43" s="244"/>
      <c r="C43" s="247"/>
      <c r="D43" s="250"/>
      <c r="E43" s="264"/>
      <c r="F43" s="256"/>
      <c r="G43" s="256"/>
      <c r="H43" s="256"/>
      <c r="I43" s="42" t="s">
        <v>10</v>
      </c>
      <c r="J43" s="43"/>
    </row>
    <row r="44" spans="1:10" x14ac:dyDescent="0.2">
      <c r="A44" s="241"/>
      <c r="B44" s="244"/>
      <c r="C44" s="247"/>
      <c r="D44" s="250"/>
      <c r="E44" s="264"/>
      <c r="F44" s="256"/>
      <c r="G44" s="256"/>
      <c r="H44" s="256"/>
      <c r="I44" s="42" t="s">
        <v>11</v>
      </c>
      <c r="J44" s="43"/>
    </row>
    <row r="45" spans="1:10" ht="24" x14ac:dyDescent="0.2">
      <c r="A45" s="241"/>
      <c r="B45" s="244"/>
      <c r="C45" s="247"/>
      <c r="D45" s="250"/>
      <c r="E45" s="264"/>
      <c r="F45" s="256"/>
      <c r="G45" s="256"/>
      <c r="H45" s="256"/>
      <c r="I45" s="42" t="s">
        <v>12</v>
      </c>
      <c r="J45" s="43"/>
    </row>
    <row r="46" spans="1:10" x14ac:dyDescent="0.2">
      <c r="A46" s="241"/>
      <c r="B46" s="244"/>
      <c r="C46" s="247"/>
      <c r="D46" s="250"/>
      <c r="E46" s="264"/>
      <c r="F46" s="256"/>
      <c r="G46" s="256"/>
      <c r="H46" s="256"/>
      <c r="I46" s="42" t="s">
        <v>13</v>
      </c>
      <c r="J46" s="43"/>
    </row>
    <row r="47" spans="1:10" x14ac:dyDescent="0.2">
      <c r="A47" s="241"/>
      <c r="B47" s="244"/>
      <c r="C47" s="247"/>
      <c r="D47" s="250"/>
      <c r="E47" s="264"/>
      <c r="F47" s="256"/>
      <c r="G47" s="256"/>
      <c r="H47" s="256"/>
      <c r="I47" s="42" t="s">
        <v>14</v>
      </c>
      <c r="J47" s="43"/>
    </row>
    <row r="48" spans="1:10" x14ac:dyDescent="0.2">
      <c r="A48" s="242"/>
      <c r="B48" s="245"/>
      <c r="C48" s="248"/>
      <c r="D48" s="251"/>
      <c r="E48" s="265"/>
      <c r="F48" s="257"/>
      <c r="G48" s="257"/>
      <c r="H48" s="257"/>
      <c r="I48" s="42" t="s">
        <v>15</v>
      </c>
      <c r="J48" s="43"/>
    </row>
    <row r="49" spans="1:10" ht="24.75" customHeight="1" x14ac:dyDescent="0.2">
      <c r="A49" s="46" t="s">
        <v>207</v>
      </c>
      <c r="B49" s="45" t="s">
        <v>920</v>
      </c>
      <c r="C49" s="160"/>
      <c r="D49" s="166"/>
      <c r="E49" s="40"/>
      <c r="F49" s="41"/>
      <c r="G49" s="49"/>
      <c r="H49" s="49"/>
      <c r="I49" s="37"/>
      <c r="J49" s="38">
        <f>SUM(J50:J56)</f>
        <v>0</v>
      </c>
    </row>
    <row r="50" spans="1:10" ht="24" x14ac:dyDescent="0.2">
      <c r="A50" s="240"/>
      <c r="B50" s="243"/>
      <c r="C50" s="246" t="s">
        <v>514</v>
      </c>
      <c r="D50" s="249" t="s">
        <v>791</v>
      </c>
      <c r="E50" s="263" t="s">
        <v>208</v>
      </c>
      <c r="F50" s="255" t="s">
        <v>16</v>
      </c>
      <c r="G50" s="255" t="s">
        <v>66</v>
      </c>
      <c r="H50" s="255" t="s">
        <v>66</v>
      </c>
      <c r="I50" s="42" t="s">
        <v>8</v>
      </c>
      <c r="J50" s="43"/>
    </row>
    <row r="51" spans="1:10" x14ac:dyDescent="0.2">
      <c r="A51" s="241"/>
      <c r="B51" s="244"/>
      <c r="C51" s="247"/>
      <c r="D51" s="250"/>
      <c r="E51" s="264"/>
      <c r="F51" s="256"/>
      <c r="G51" s="256"/>
      <c r="H51" s="256"/>
      <c r="I51" s="42" t="s">
        <v>10</v>
      </c>
      <c r="J51" s="43"/>
    </row>
    <row r="52" spans="1:10" x14ac:dyDescent="0.2">
      <c r="A52" s="241"/>
      <c r="B52" s="244"/>
      <c r="C52" s="247"/>
      <c r="D52" s="250"/>
      <c r="E52" s="264"/>
      <c r="F52" s="256"/>
      <c r="G52" s="256"/>
      <c r="H52" s="256"/>
      <c r="I52" s="42" t="s">
        <v>11</v>
      </c>
      <c r="J52" s="43"/>
    </row>
    <row r="53" spans="1:10" ht="24" x14ac:dyDescent="0.2">
      <c r="A53" s="241"/>
      <c r="B53" s="244"/>
      <c r="C53" s="247"/>
      <c r="D53" s="250"/>
      <c r="E53" s="264"/>
      <c r="F53" s="256"/>
      <c r="G53" s="256"/>
      <c r="H53" s="256"/>
      <c r="I53" s="42" t="s">
        <v>12</v>
      </c>
      <c r="J53" s="43"/>
    </row>
    <row r="54" spans="1:10" x14ac:dyDescent="0.2">
      <c r="A54" s="241"/>
      <c r="B54" s="244"/>
      <c r="C54" s="247"/>
      <c r="D54" s="250"/>
      <c r="E54" s="264"/>
      <c r="F54" s="256"/>
      <c r="G54" s="256"/>
      <c r="H54" s="256"/>
      <c r="I54" s="42" t="s">
        <v>13</v>
      </c>
      <c r="J54" s="43"/>
    </row>
    <row r="55" spans="1:10" x14ac:dyDescent="0.2">
      <c r="A55" s="241"/>
      <c r="B55" s="244"/>
      <c r="C55" s="247"/>
      <c r="D55" s="250"/>
      <c r="E55" s="264"/>
      <c r="F55" s="256"/>
      <c r="G55" s="256"/>
      <c r="H55" s="256"/>
      <c r="I55" s="42" t="s">
        <v>14</v>
      </c>
      <c r="J55" s="43"/>
    </row>
    <row r="56" spans="1:10" x14ac:dyDescent="0.2">
      <c r="A56" s="242"/>
      <c r="B56" s="245"/>
      <c r="C56" s="248"/>
      <c r="D56" s="251"/>
      <c r="E56" s="265"/>
      <c r="F56" s="257"/>
      <c r="G56" s="257"/>
      <c r="H56" s="257"/>
      <c r="I56" s="42" t="s">
        <v>15</v>
      </c>
      <c r="J56" s="43"/>
    </row>
    <row r="57" spans="1:10" ht="63" customHeight="1" x14ac:dyDescent="0.2">
      <c r="A57" s="39" t="s">
        <v>209</v>
      </c>
      <c r="B57" s="45" t="s">
        <v>287</v>
      </c>
      <c r="C57" s="160"/>
      <c r="D57" s="166"/>
      <c r="E57" s="40"/>
      <c r="F57" s="41"/>
      <c r="G57" s="49"/>
      <c r="H57" s="49"/>
      <c r="I57" s="37"/>
      <c r="J57" s="38">
        <f>SUM(J58:J64)</f>
        <v>0</v>
      </c>
    </row>
    <row r="58" spans="1:10" ht="24" x14ac:dyDescent="0.2">
      <c r="A58" s="240"/>
      <c r="B58" s="243"/>
      <c r="C58" s="246" t="s">
        <v>514</v>
      </c>
      <c r="D58" s="249" t="s">
        <v>791</v>
      </c>
      <c r="E58" s="263" t="s">
        <v>210</v>
      </c>
      <c r="F58" s="255" t="s">
        <v>199</v>
      </c>
      <c r="G58" s="255" t="s">
        <v>66</v>
      </c>
      <c r="H58" s="255" t="s">
        <v>66</v>
      </c>
      <c r="I58" s="42" t="s">
        <v>8</v>
      </c>
      <c r="J58" s="43"/>
    </row>
    <row r="59" spans="1:10" x14ac:dyDescent="0.2">
      <c r="A59" s="241"/>
      <c r="B59" s="244"/>
      <c r="C59" s="247"/>
      <c r="D59" s="250"/>
      <c r="E59" s="264"/>
      <c r="F59" s="256"/>
      <c r="G59" s="256"/>
      <c r="H59" s="256"/>
      <c r="I59" s="42" t="s">
        <v>10</v>
      </c>
      <c r="J59" s="43"/>
    </row>
    <row r="60" spans="1:10" x14ac:dyDescent="0.2">
      <c r="A60" s="241"/>
      <c r="B60" s="244"/>
      <c r="C60" s="247"/>
      <c r="D60" s="250"/>
      <c r="E60" s="264"/>
      <c r="F60" s="256"/>
      <c r="G60" s="256"/>
      <c r="H60" s="256"/>
      <c r="I60" s="42" t="s">
        <v>11</v>
      </c>
      <c r="J60" s="43"/>
    </row>
    <row r="61" spans="1:10" ht="24" x14ac:dyDescent="0.2">
      <c r="A61" s="241"/>
      <c r="B61" s="244"/>
      <c r="C61" s="247"/>
      <c r="D61" s="250"/>
      <c r="E61" s="264"/>
      <c r="F61" s="256"/>
      <c r="G61" s="256"/>
      <c r="H61" s="256"/>
      <c r="I61" s="42" t="s">
        <v>12</v>
      </c>
      <c r="J61" s="43"/>
    </row>
    <row r="62" spans="1:10" x14ac:dyDescent="0.2">
      <c r="A62" s="241"/>
      <c r="B62" s="244"/>
      <c r="C62" s="247"/>
      <c r="D62" s="250"/>
      <c r="E62" s="264"/>
      <c r="F62" s="256"/>
      <c r="G62" s="256"/>
      <c r="H62" s="256"/>
      <c r="I62" s="42" t="s">
        <v>13</v>
      </c>
      <c r="J62" s="43"/>
    </row>
    <row r="63" spans="1:10" x14ac:dyDescent="0.2">
      <c r="A63" s="241"/>
      <c r="B63" s="244"/>
      <c r="C63" s="247"/>
      <c r="D63" s="250"/>
      <c r="E63" s="264"/>
      <c r="F63" s="256"/>
      <c r="G63" s="256"/>
      <c r="H63" s="256"/>
      <c r="I63" s="42" t="s">
        <v>14</v>
      </c>
      <c r="J63" s="43"/>
    </row>
    <row r="64" spans="1:10" x14ac:dyDescent="0.2">
      <c r="A64" s="242"/>
      <c r="B64" s="245"/>
      <c r="C64" s="248"/>
      <c r="D64" s="251"/>
      <c r="E64" s="265"/>
      <c r="F64" s="257"/>
      <c r="G64" s="257"/>
      <c r="H64" s="257"/>
      <c r="I64" s="42" t="s">
        <v>15</v>
      </c>
      <c r="J64" s="43"/>
    </row>
    <row r="65" spans="1:12" ht="16.5" customHeight="1" x14ac:dyDescent="0.2">
      <c r="A65" s="39" t="s">
        <v>405</v>
      </c>
      <c r="B65" s="45" t="s">
        <v>381</v>
      </c>
      <c r="C65" s="160"/>
      <c r="D65" s="166"/>
      <c r="E65" s="40"/>
      <c r="F65" s="41"/>
      <c r="G65" s="94"/>
      <c r="H65" s="94"/>
      <c r="I65" s="37"/>
      <c r="J65" s="38">
        <f>SUM(J66:J72)</f>
        <v>620</v>
      </c>
      <c r="K65" s="387"/>
      <c r="L65" s="387"/>
    </row>
    <row r="66" spans="1:12" ht="24" x14ac:dyDescent="0.2">
      <c r="A66" s="240"/>
      <c r="B66" s="243"/>
      <c r="C66" s="246" t="s">
        <v>550</v>
      </c>
      <c r="D66" s="249" t="s">
        <v>821</v>
      </c>
      <c r="E66" s="263" t="s">
        <v>382</v>
      </c>
      <c r="F66" s="255" t="s">
        <v>16</v>
      </c>
      <c r="G66" s="255">
        <v>1</v>
      </c>
      <c r="H66" s="255" t="s">
        <v>943</v>
      </c>
      <c r="I66" s="42" t="s">
        <v>8</v>
      </c>
      <c r="J66" s="43">
        <v>620</v>
      </c>
    </row>
    <row r="67" spans="1:12" x14ac:dyDescent="0.2">
      <c r="A67" s="241"/>
      <c r="B67" s="244"/>
      <c r="C67" s="247"/>
      <c r="D67" s="250"/>
      <c r="E67" s="264"/>
      <c r="F67" s="256"/>
      <c r="G67" s="256"/>
      <c r="H67" s="256"/>
      <c r="I67" s="42" t="s">
        <v>10</v>
      </c>
      <c r="J67" s="43"/>
    </row>
    <row r="68" spans="1:12" x14ac:dyDescent="0.2">
      <c r="A68" s="241"/>
      <c r="B68" s="244"/>
      <c r="C68" s="247"/>
      <c r="D68" s="250"/>
      <c r="E68" s="264"/>
      <c r="F68" s="256"/>
      <c r="G68" s="256"/>
      <c r="H68" s="256"/>
      <c r="I68" s="42" t="s">
        <v>11</v>
      </c>
      <c r="J68" s="43"/>
    </row>
    <row r="69" spans="1:12" ht="24" x14ac:dyDescent="0.2">
      <c r="A69" s="241"/>
      <c r="B69" s="244"/>
      <c r="C69" s="247"/>
      <c r="D69" s="250"/>
      <c r="E69" s="264"/>
      <c r="F69" s="256"/>
      <c r="G69" s="256"/>
      <c r="H69" s="256"/>
      <c r="I69" s="42" t="s">
        <v>12</v>
      </c>
      <c r="J69" s="43"/>
    </row>
    <row r="70" spans="1:12" x14ac:dyDescent="0.2">
      <c r="A70" s="241"/>
      <c r="B70" s="244"/>
      <c r="C70" s="247"/>
      <c r="D70" s="250"/>
      <c r="E70" s="264"/>
      <c r="F70" s="256"/>
      <c r="G70" s="256"/>
      <c r="H70" s="256"/>
      <c r="I70" s="42" t="s">
        <v>13</v>
      </c>
      <c r="J70" s="43"/>
    </row>
    <row r="71" spans="1:12" x14ac:dyDescent="0.2">
      <c r="A71" s="241"/>
      <c r="B71" s="244"/>
      <c r="C71" s="247"/>
      <c r="D71" s="250"/>
      <c r="E71" s="264"/>
      <c r="F71" s="256"/>
      <c r="G71" s="256"/>
      <c r="H71" s="256"/>
      <c r="I71" s="42" t="s">
        <v>14</v>
      </c>
      <c r="J71" s="43"/>
    </row>
    <row r="72" spans="1:12" x14ac:dyDescent="0.2">
      <c r="A72" s="242"/>
      <c r="B72" s="245"/>
      <c r="C72" s="248"/>
      <c r="D72" s="251"/>
      <c r="E72" s="265"/>
      <c r="F72" s="257"/>
      <c r="G72" s="257"/>
      <c r="H72" s="257"/>
      <c r="I72" s="42" t="s">
        <v>15</v>
      </c>
      <c r="J72" s="43"/>
    </row>
    <row r="73" spans="1:12" ht="15.75" customHeight="1" x14ac:dyDescent="0.2">
      <c r="A73" s="35" t="s">
        <v>211</v>
      </c>
      <c r="B73" s="315" t="s">
        <v>212</v>
      </c>
      <c r="C73" s="316"/>
      <c r="D73" s="316"/>
      <c r="E73" s="316"/>
      <c r="F73" s="316"/>
      <c r="G73" s="316"/>
      <c r="H73" s="316"/>
      <c r="I73" s="316"/>
      <c r="J73" s="369"/>
    </row>
    <row r="74" spans="1:12" ht="60.75" customHeight="1" x14ac:dyDescent="0.2">
      <c r="A74" s="81" t="s">
        <v>488</v>
      </c>
      <c r="B74" s="167" t="s">
        <v>490</v>
      </c>
      <c r="C74" s="78"/>
      <c r="D74" s="72"/>
      <c r="E74" s="82"/>
      <c r="F74" s="80"/>
      <c r="G74" s="90"/>
      <c r="H74" s="90"/>
      <c r="I74" s="84"/>
      <c r="J74" s="38">
        <f t="shared" ref="J74" si="0">SUM(J75:J81)</f>
        <v>105.5</v>
      </c>
    </row>
    <row r="75" spans="1:12" ht="23.25" customHeight="1" x14ac:dyDescent="0.2">
      <c r="A75" s="240"/>
      <c r="B75" s="243"/>
      <c r="C75" s="246" t="s">
        <v>514</v>
      </c>
      <c r="D75" s="249" t="s">
        <v>796</v>
      </c>
      <c r="E75" s="263" t="s">
        <v>489</v>
      </c>
      <c r="F75" s="255" t="s">
        <v>16</v>
      </c>
      <c r="G75" s="255">
        <v>0</v>
      </c>
      <c r="H75" s="255" t="s">
        <v>66</v>
      </c>
      <c r="I75" s="42" t="s">
        <v>8</v>
      </c>
      <c r="J75" s="75">
        <v>1.9</v>
      </c>
    </row>
    <row r="76" spans="1:12" ht="12.75" customHeight="1" x14ac:dyDescent="0.2">
      <c r="A76" s="241"/>
      <c r="B76" s="244"/>
      <c r="C76" s="247"/>
      <c r="D76" s="250"/>
      <c r="E76" s="264"/>
      <c r="F76" s="256"/>
      <c r="G76" s="256"/>
      <c r="H76" s="256"/>
      <c r="I76" s="42" t="s">
        <v>10</v>
      </c>
      <c r="J76" s="75">
        <v>17.899999999999999</v>
      </c>
    </row>
    <row r="77" spans="1:12" ht="12" customHeight="1" x14ac:dyDescent="0.2">
      <c r="A77" s="241"/>
      <c r="B77" s="244"/>
      <c r="C77" s="247"/>
      <c r="D77" s="250"/>
      <c r="E77" s="264"/>
      <c r="F77" s="256"/>
      <c r="G77" s="256"/>
      <c r="H77" s="256"/>
      <c r="I77" s="42" t="s">
        <v>11</v>
      </c>
      <c r="J77" s="75"/>
    </row>
    <row r="78" spans="1:12" ht="24" customHeight="1" x14ac:dyDescent="0.2">
      <c r="A78" s="241"/>
      <c r="B78" s="244"/>
      <c r="C78" s="247"/>
      <c r="D78" s="250"/>
      <c r="E78" s="265"/>
      <c r="F78" s="257"/>
      <c r="G78" s="257"/>
      <c r="H78" s="257"/>
      <c r="I78" s="42" t="s">
        <v>12</v>
      </c>
      <c r="J78" s="75">
        <v>85.7</v>
      </c>
    </row>
    <row r="79" spans="1:12" ht="12.75" customHeight="1" x14ac:dyDescent="0.2">
      <c r="A79" s="241"/>
      <c r="B79" s="244"/>
      <c r="C79" s="247"/>
      <c r="D79" s="250"/>
      <c r="E79" s="249" t="s">
        <v>789</v>
      </c>
      <c r="F79" s="246" t="s">
        <v>16</v>
      </c>
      <c r="G79" s="246">
        <v>1</v>
      </c>
      <c r="H79" s="246" t="s">
        <v>943</v>
      </c>
      <c r="I79" s="42" t="s">
        <v>13</v>
      </c>
      <c r="J79" s="43"/>
    </row>
    <row r="80" spans="1:12" ht="12.75" customHeight="1" x14ac:dyDescent="0.2">
      <c r="A80" s="241"/>
      <c r="B80" s="244"/>
      <c r="C80" s="247"/>
      <c r="D80" s="250"/>
      <c r="E80" s="250"/>
      <c r="F80" s="247"/>
      <c r="G80" s="247"/>
      <c r="H80" s="247"/>
      <c r="I80" s="42" t="s">
        <v>14</v>
      </c>
      <c r="J80" s="75"/>
    </row>
    <row r="81" spans="1:10" ht="12.75" customHeight="1" x14ac:dyDescent="0.2">
      <c r="A81" s="242"/>
      <c r="B81" s="245"/>
      <c r="C81" s="248"/>
      <c r="D81" s="251"/>
      <c r="E81" s="251"/>
      <c r="F81" s="248"/>
      <c r="G81" s="248"/>
      <c r="H81" s="248"/>
      <c r="I81" s="42" t="s">
        <v>15</v>
      </c>
      <c r="J81" s="75"/>
    </row>
    <row r="82" spans="1:10" ht="14.25" customHeight="1" x14ac:dyDescent="0.2">
      <c r="A82" s="35" t="s">
        <v>215</v>
      </c>
      <c r="B82" s="315" t="s">
        <v>216</v>
      </c>
      <c r="C82" s="316"/>
      <c r="D82" s="316"/>
      <c r="E82" s="316"/>
      <c r="F82" s="316"/>
      <c r="G82" s="316"/>
      <c r="H82" s="316"/>
      <c r="I82" s="316"/>
      <c r="J82" s="369"/>
    </row>
    <row r="83" spans="1:10" ht="60" x14ac:dyDescent="0.2">
      <c r="A83" s="39" t="s">
        <v>217</v>
      </c>
      <c r="B83" s="45" t="s">
        <v>490</v>
      </c>
      <c r="C83" s="160"/>
      <c r="D83" s="161"/>
      <c r="E83" s="40"/>
      <c r="F83" s="41"/>
      <c r="G83" s="69"/>
      <c r="H83" s="69"/>
      <c r="I83" s="37"/>
      <c r="J83" s="38">
        <f>SUM(J84:J90)</f>
        <v>0</v>
      </c>
    </row>
    <row r="84" spans="1:10" ht="24" x14ac:dyDescent="0.2">
      <c r="A84" s="240"/>
      <c r="B84" s="243"/>
      <c r="C84" s="246" t="s">
        <v>564</v>
      </c>
      <c r="D84" s="263" t="s">
        <v>613</v>
      </c>
      <c r="E84" s="263" t="s">
        <v>617</v>
      </c>
      <c r="F84" s="255" t="s">
        <v>16</v>
      </c>
      <c r="G84" s="255">
        <v>1</v>
      </c>
      <c r="H84" s="255" t="s">
        <v>66</v>
      </c>
      <c r="I84" s="42" t="s">
        <v>8</v>
      </c>
      <c r="J84" s="43"/>
    </row>
    <row r="85" spans="1:10" x14ac:dyDescent="0.2">
      <c r="A85" s="241"/>
      <c r="B85" s="244"/>
      <c r="C85" s="247"/>
      <c r="D85" s="264"/>
      <c r="E85" s="264"/>
      <c r="F85" s="256"/>
      <c r="G85" s="256"/>
      <c r="H85" s="256"/>
      <c r="I85" s="42" t="s">
        <v>10</v>
      </c>
      <c r="J85" s="43"/>
    </row>
    <row r="86" spans="1:10" x14ac:dyDescent="0.2">
      <c r="A86" s="241"/>
      <c r="B86" s="244"/>
      <c r="C86" s="247"/>
      <c r="D86" s="264"/>
      <c r="E86" s="264"/>
      <c r="F86" s="256"/>
      <c r="G86" s="256"/>
      <c r="H86" s="256"/>
      <c r="I86" s="42" t="s">
        <v>11</v>
      </c>
      <c r="J86" s="43"/>
    </row>
    <row r="87" spans="1:10" ht="24" x14ac:dyDescent="0.2">
      <c r="A87" s="241"/>
      <c r="B87" s="244"/>
      <c r="C87" s="247"/>
      <c r="D87" s="264"/>
      <c r="E87" s="264"/>
      <c r="F87" s="256"/>
      <c r="G87" s="256"/>
      <c r="H87" s="256"/>
      <c r="I87" s="42" t="s">
        <v>12</v>
      </c>
      <c r="J87" s="43"/>
    </row>
    <row r="88" spans="1:10" x14ac:dyDescent="0.2">
      <c r="A88" s="241"/>
      <c r="B88" s="244"/>
      <c r="C88" s="247"/>
      <c r="D88" s="264"/>
      <c r="E88" s="264"/>
      <c r="F88" s="256"/>
      <c r="G88" s="256"/>
      <c r="H88" s="256"/>
      <c r="I88" s="42" t="s">
        <v>13</v>
      </c>
      <c r="J88" s="43"/>
    </row>
    <row r="89" spans="1:10" x14ac:dyDescent="0.2">
      <c r="A89" s="241"/>
      <c r="B89" s="244"/>
      <c r="C89" s="247"/>
      <c r="D89" s="264"/>
      <c r="E89" s="264"/>
      <c r="F89" s="256"/>
      <c r="G89" s="256"/>
      <c r="H89" s="256"/>
      <c r="I89" s="42" t="s">
        <v>14</v>
      </c>
      <c r="J89" s="43"/>
    </row>
    <row r="90" spans="1:10" x14ac:dyDescent="0.2">
      <c r="A90" s="242"/>
      <c r="B90" s="245"/>
      <c r="C90" s="248"/>
      <c r="D90" s="265"/>
      <c r="E90" s="265"/>
      <c r="F90" s="257"/>
      <c r="G90" s="257"/>
      <c r="H90" s="257"/>
      <c r="I90" s="42" t="s">
        <v>15</v>
      </c>
      <c r="J90" s="43"/>
    </row>
    <row r="91" spans="1:10" ht="24" customHeight="1" x14ac:dyDescent="0.2">
      <c r="A91" s="64" t="s">
        <v>276</v>
      </c>
      <c r="B91" s="36" t="s">
        <v>280</v>
      </c>
      <c r="C91" s="160"/>
      <c r="D91" s="161"/>
      <c r="E91" s="40"/>
      <c r="F91" s="41"/>
      <c r="G91" s="69"/>
      <c r="H91" s="69"/>
      <c r="I91" s="37"/>
      <c r="J91" s="38">
        <f>SUM(J92:J98)</f>
        <v>86.5</v>
      </c>
    </row>
    <row r="92" spans="1:10" ht="24" x14ac:dyDescent="0.2">
      <c r="A92" s="240"/>
      <c r="B92" s="243"/>
      <c r="C92" s="246" t="s">
        <v>564</v>
      </c>
      <c r="D92" s="263" t="s">
        <v>613</v>
      </c>
      <c r="E92" s="263" t="s">
        <v>470</v>
      </c>
      <c r="F92" s="255" t="s">
        <v>16</v>
      </c>
      <c r="G92" s="255">
        <v>1</v>
      </c>
      <c r="H92" s="255" t="s">
        <v>955</v>
      </c>
      <c r="I92" s="42" t="s">
        <v>8</v>
      </c>
      <c r="J92" s="43">
        <v>86.5</v>
      </c>
    </row>
    <row r="93" spans="1:10" x14ac:dyDescent="0.2">
      <c r="A93" s="241"/>
      <c r="B93" s="244"/>
      <c r="C93" s="247"/>
      <c r="D93" s="264"/>
      <c r="E93" s="264"/>
      <c r="F93" s="256"/>
      <c r="G93" s="256"/>
      <c r="H93" s="256"/>
      <c r="I93" s="42" t="s">
        <v>10</v>
      </c>
      <c r="J93" s="43"/>
    </row>
    <row r="94" spans="1:10" x14ac:dyDescent="0.2">
      <c r="A94" s="241"/>
      <c r="B94" s="244"/>
      <c r="C94" s="247"/>
      <c r="D94" s="264"/>
      <c r="E94" s="265"/>
      <c r="F94" s="257"/>
      <c r="G94" s="257"/>
      <c r="H94" s="257"/>
      <c r="I94" s="42" t="s">
        <v>11</v>
      </c>
      <c r="J94" s="43"/>
    </row>
    <row r="95" spans="1:10" ht="24" x14ac:dyDescent="0.2">
      <c r="A95" s="241"/>
      <c r="B95" s="244"/>
      <c r="C95" s="247"/>
      <c r="D95" s="264"/>
      <c r="E95" s="263" t="s">
        <v>301</v>
      </c>
      <c r="F95" s="255" t="s">
        <v>16</v>
      </c>
      <c r="G95" s="255">
        <v>1</v>
      </c>
      <c r="H95" s="255" t="s">
        <v>955</v>
      </c>
      <c r="I95" s="42" t="s">
        <v>12</v>
      </c>
      <c r="J95" s="43"/>
    </row>
    <row r="96" spans="1:10" x14ac:dyDescent="0.2">
      <c r="A96" s="241"/>
      <c r="B96" s="244"/>
      <c r="C96" s="247"/>
      <c r="D96" s="264"/>
      <c r="E96" s="264"/>
      <c r="F96" s="256"/>
      <c r="G96" s="256"/>
      <c r="H96" s="256"/>
      <c r="I96" s="42" t="s">
        <v>13</v>
      </c>
      <c r="J96" s="43"/>
    </row>
    <row r="97" spans="1:11" x14ac:dyDescent="0.2">
      <c r="A97" s="241"/>
      <c r="B97" s="244"/>
      <c r="C97" s="247"/>
      <c r="D97" s="264"/>
      <c r="E97" s="264"/>
      <c r="F97" s="256"/>
      <c r="G97" s="256"/>
      <c r="H97" s="256"/>
      <c r="I97" s="42" t="s">
        <v>14</v>
      </c>
      <c r="J97" s="43"/>
    </row>
    <row r="98" spans="1:11" x14ac:dyDescent="0.2">
      <c r="A98" s="242"/>
      <c r="B98" s="245"/>
      <c r="C98" s="248"/>
      <c r="D98" s="265"/>
      <c r="E98" s="265"/>
      <c r="F98" s="257"/>
      <c r="G98" s="257"/>
      <c r="H98" s="257"/>
      <c r="I98" s="42" t="s">
        <v>15</v>
      </c>
      <c r="J98" s="43"/>
      <c r="K98" s="52"/>
    </row>
    <row r="99" spans="1:11" ht="24" customHeight="1" x14ac:dyDescent="0.2">
      <c r="A99" s="64" t="s">
        <v>281</v>
      </c>
      <c r="B99" s="36" t="s">
        <v>279</v>
      </c>
      <c r="C99" s="160"/>
      <c r="D99" s="161"/>
      <c r="E99" s="40"/>
      <c r="F99" s="41"/>
      <c r="G99" s="69"/>
      <c r="H99" s="69"/>
      <c r="I99" s="37"/>
      <c r="J99" s="38">
        <f>SUM(J100:J106)</f>
        <v>3.5</v>
      </c>
      <c r="K99" s="52"/>
    </row>
    <row r="100" spans="1:11" ht="24" x14ac:dyDescent="0.2">
      <c r="A100" s="240"/>
      <c r="B100" s="243"/>
      <c r="C100" s="246" t="s">
        <v>564</v>
      </c>
      <c r="D100" s="263" t="s">
        <v>613</v>
      </c>
      <c r="E100" s="263" t="s">
        <v>273</v>
      </c>
      <c r="F100" s="255" t="s">
        <v>6</v>
      </c>
      <c r="G100" s="255">
        <v>1</v>
      </c>
      <c r="H100" s="255" t="s">
        <v>944</v>
      </c>
      <c r="I100" s="42" t="s">
        <v>8</v>
      </c>
      <c r="J100" s="43">
        <v>3.5</v>
      </c>
      <c r="K100" s="51"/>
    </row>
    <row r="101" spans="1:11" x14ac:dyDescent="0.2">
      <c r="A101" s="241"/>
      <c r="B101" s="244"/>
      <c r="C101" s="247"/>
      <c r="D101" s="264"/>
      <c r="E101" s="264"/>
      <c r="F101" s="256"/>
      <c r="G101" s="256"/>
      <c r="H101" s="256"/>
      <c r="I101" s="42" t="s">
        <v>10</v>
      </c>
      <c r="J101" s="43"/>
    </row>
    <row r="102" spans="1:11" ht="12.75" customHeight="1" x14ac:dyDescent="0.2">
      <c r="A102" s="241"/>
      <c r="B102" s="244"/>
      <c r="C102" s="247"/>
      <c r="D102" s="264"/>
      <c r="E102" s="265"/>
      <c r="F102" s="257"/>
      <c r="G102" s="257"/>
      <c r="H102" s="257"/>
      <c r="I102" s="42" t="s">
        <v>11</v>
      </c>
      <c r="J102" s="43"/>
    </row>
    <row r="103" spans="1:11" ht="22.5" customHeight="1" x14ac:dyDescent="0.2">
      <c r="A103" s="241"/>
      <c r="B103" s="244"/>
      <c r="C103" s="247"/>
      <c r="D103" s="264"/>
      <c r="E103" s="263" t="s">
        <v>442</v>
      </c>
      <c r="F103" s="255" t="s">
        <v>16</v>
      </c>
      <c r="G103" s="255">
        <v>1</v>
      </c>
      <c r="H103" s="255" t="s">
        <v>944</v>
      </c>
      <c r="I103" s="42" t="s">
        <v>12</v>
      </c>
      <c r="J103" s="43"/>
    </row>
    <row r="104" spans="1:11" x14ac:dyDescent="0.2">
      <c r="A104" s="241"/>
      <c r="B104" s="244"/>
      <c r="C104" s="247"/>
      <c r="D104" s="264"/>
      <c r="E104" s="264"/>
      <c r="F104" s="256"/>
      <c r="G104" s="256"/>
      <c r="H104" s="256"/>
      <c r="I104" s="42" t="s">
        <v>13</v>
      </c>
      <c r="J104" s="43"/>
    </row>
    <row r="105" spans="1:11" x14ac:dyDescent="0.2">
      <c r="A105" s="241"/>
      <c r="B105" s="244"/>
      <c r="C105" s="247"/>
      <c r="D105" s="264"/>
      <c r="E105" s="264"/>
      <c r="F105" s="256"/>
      <c r="G105" s="256"/>
      <c r="H105" s="256"/>
      <c r="I105" s="42" t="s">
        <v>14</v>
      </c>
      <c r="J105" s="43"/>
    </row>
    <row r="106" spans="1:11" x14ac:dyDescent="0.2">
      <c r="A106" s="242"/>
      <c r="B106" s="245"/>
      <c r="C106" s="248"/>
      <c r="D106" s="265"/>
      <c r="E106" s="265"/>
      <c r="F106" s="257"/>
      <c r="G106" s="257"/>
      <c r="H106" s="257"/>
      <c r="I106" s="42" t="s">
        <v>15</v>
      </c>
      <c r="J106" s="43"/>
      <c r="K106" s="52"/>
    </row>
    <row r="107" spans="1:11" ht="23.25" customHeight="1" x14ac:dyDescent="0.2">
      <c r="A107" s="46" t="s">
        <v>277</v>
      </c>
      <c r="B107" s="45" t="s">
        <v>218</v>
      </c>
      <c r="C107" s="160"/>
      <c r="D107" s="161"/>
      <c r="E107" s="40"/>
      <c r="F107" s="41"/>
      <c r="G107" s="69"/>
      <c r="H107" s="69"/>
      <c r="I107" s="47"/>
      <c r="J107" s="38">
        <f>SUM(J108:J114)</f>
        <v>163</v>
      </c>
      <c r="K107" s="52"/>
    </row>
    <row r="108" spans="1:11" ht="24.75" customHeight="1" x14ac:dyDescent="0.2">
      <c r="A108" s="240"/>
      <c r="B108" s="243"/>
      <c r="C108" s="388" t="s">
        <v>564</v>
      </c>
      <c r="D108" s="263" t="s">
        <v>218</v>
      </c>
      <c r="E108" s="263" t="s">
        <v>219</v>
      </c>
      <c r="F108" s="255" t="s">
        <v>16</v>
      </c>
      <c r="G108" s="255">
        <v>1</v>
      </c>
      <c r="H108" s="255" t="s">
        <v>944</v>
      </c>
      <c r="I108" s="42" t="s">
        <v>8</v>
      </c>
      <c r="J108" s="43">
        <v>163</v>
      </c>
      <c r="K108" s="52"/>
    </row>
    <row r="109" spans="1:11" x14ac:dyDescent="0.2">
      <c r="A109" s="241"/>
      <c r="B109" s="244"/>
      <c r="C109" s="389"/>
      <c r="D109" s="264"/>
      <c r="E109" s="264"/>
      <c r="F109" s="256"/>
      <c r="G109" s="256"/>
      <c r="H109" s="256"/>
      <c r="I109" s="42" t="s">
        <v>10</v>
      </c>
      <c r="J109" s="43"/>
      <c r="K109" s="51"/>
    </row>
    <row r="110" spans="1:11" x14ac:dyDescent="0.2">
      <c r="A110" s="241"/>
      <c r="B110" s="244"/>
      <c r="C110" s="389"/>
      <c r="D110" s="264"/>
      <c r="E110" s="264"/>
      <c r="F110" s="256"/>
      <c r="G110" s="256"/>
      <c r="H110" s="256"/>
      <c r="I110" s="42" t="s">
        <v>11</v>
      </c>
      <c r="J110" s="43"/>
    </row>
    <row r="111" spans="1:11" ht="23.25" customHeight="1" x14ac:dyDescent="0.2">
      <c r="A111" s="241"/>
      <c r="B111" s="244"/>
      <c r="C111" s="389"/>
      <c r="D111" s="264"/>
      <c r="E111" s="264"/>
      <c r="F111" s="256"/>
      <c r="G111" s="256"/>
      <c r="H111" s="256"/>
      <c r="I111" s="42" t="s">
        <v>12</v>
      </c>
      <c r="J111" s="43"/>
    </row>
    <row r="112" spans="1:11" x14ac:dyDescent="0.2">
      <c r="A112" s="241"/>
      <c r="B112" s="244"/>
      <c r="C112" s="389"/>
      <c r="D112" s="264"/>
      <c r="E112" s="264"/>
      <c r="F112" s="256"/>
      <c r="G112" s="256"/>
      <c r="H112" s="256"/>
      <c r="I112" s="42" t="s">
        <v>13</v>
      </c>
      <c r="J112" s="43"/>
    </row>
    <row r="113" spans="1:10" x14ac:dyDescent="0.2">
      <c r="A113" s="241"/>
      <c r="B113" s="244"/>
      <c r="C113" s="389"/>
      <c r="D113" s="264"/>
      <c r="E113" s="264"/>
      <c r="F113" s="256"/>
      <c r="G113" s="256"/>
      <c r="H113" s="256"/>
      <c r="I113" s="42" t="s">
        <v>14</v>
      </c>
      <c r="J113" s="43"/>
    </row>
    <row r="114" spans="1:10" x14ac:dyDescent="0.2">
      <c r="A114" s="242"/>
      <c r="B114" s="245"/>
      <c r="C114" s="390"/>
      <c r="D114" s="265"/>
      <c r="E114" s="265"/>
      <c r="F114" s="257"/>
      <c r="G114" s="257"/>
      <c r="H114" s="257"/>
      <c r="I114" s="42" t="s">
        <v>15</v>
      </c>
      <c r="J114" s="43"/>
    </row>
    <row r="115" spans="1:10" ht="36" customHeight="1" x14ac:dyDescent="0.2">
      <c r="A115" s="46" t="s">
        <v>282</v>
      </c>
      <c r="B115" s="45" t="s">
        <v>288</v>
      </c>
      <c r="C115" s="160"/>
      <c r="D115" s="161"/>
      <c r="E115" s="40"/>
      <c r="F115" s="41"/>
      <c r="G115" s="69"/>
      <c r="H115" s="69"/>
      <c r="I115" s="37"/>
      <c r="J115" s="38">
        <f>SUM(J116:J122)</f>
        <v>0</v>
      </c>
    </row>
    <row r="116" spans="1:10" ht="24" customHeight="1" x14ac:dyDescent="0.2">
      <c r="A116" s="240"/>
      <c r="B116" s="243"/>
      <c r="C116" s="246" t="s">
        <v>514</v>
      </c>
      <c r="D116" s="263" t="s">
        <v>793</v>
      </c>
      <c r="E116" s="263" t="s">
        <v>283</v>
      </c>
      <c r="F116" s="255" t="s">
        <v>16</v>
      </c>
      <c r="G116" s="255">
        <v>0</v>
      </c>
      <c r="H116" s="255" t="s">
        <v>944</v>
      </c>
      <c r="I116" s="42" t="s">
        <v>8</v>
      </c>
      <c r="J116" s="43"/>
    </row>
    <row r="117" spans="1:10" x14ac:dyDescent="0.2">
      <c r="A117" s="241"/>
      <c r="B117" s="244"/>
      <c r="C117" s="247"/>
      <c r="D117" s="264"/>
      <c r="E117" s="264"/>
      <c r="F117" s="256"/>
      <c r="G117" s="256"/>
      <c r="H117" s="256"/>
      <c r="I117" s="42" t="s">
        <v>10</v>
      </c>
      <c r="J117" s="43"/>
    </row>
    <row r="118" spans="1:10" x14ac:dyDescent="0.2">
      <c r="A118" s="241"/>
      <c r="B118" s="244"/>
      <c r="C118" s="247"/>
      <c r="D118" s="264"/>
      <c r="E118" s="264"/>
      <c r="F118" s="256"/>
      <c r="G118" s="256"/>
      <c r="H118" s="256"/>
      <c r="I118" s="42" t="s">
        <v>11</v>
      </c>
      <c r="J118" s="43"/>
    </row>
    <row r="119" spans="1:10" ht="24" x14ac:dyDescent="0.2">
      <c r="A119" s="241"/>
      <c r="B119" s="244"/>
      <c r="C119" s="247"/>
      <c r="D119" s="264"/>
      <c r="E119" s="264"/>
      <c r="F119" s="256"/>
      <c r="G119" s="256"/>
      <c r="H119" s="256"/>
      <c r="I119" s="42" t="s">
        <v>12</v>
      </c>
      <c r="J119" s="43"/>
    </row>
    <row r="120" spans="1:10" x14ac:dyDescent="0.2">
      <c r="A120" s="241"/>
      <c r="B120" s="244"/>
      <c r="C120" s="247"/>
      <c r="D120" s="264"/>
      <c r="E120" s="264"/>
      <c r="F120" s="256"/>
      <c r="G120" s="256"/>
      <c r="H120" s="256"/>
      <c r="I120" s="42" t="s">
        <v>13</v>
      </c>
      <c r="J120" s="43"/>
    </row>
    <row r="121" spans="1:10" x14ac:dyDescent="0.2">
      <c r="A121" s="241"/>
      <c r="B121" s="244"/>
      <c r="C121" s="247"/>
      <c r="D121" s="264"/>
      <c r="E121" s="264"/>
      <c r="F121" s="256"/>
      <c r="G121" s="256"/>
      <c r="H121" s="256"/>
      <c r="I121" s="42" t="s">
        <v>14</v>
      </c>
      <c r="J121" s="43"/>
    </row>
    <row r="122" spans="1:10" x14ac:dyDescent="0.2">
      <c r="A122" s="242"/>
      <c r="B122" s="245"/>
      <c r="C122" s="248"/>
      <c r="D122" s="265"/>
      <c r="E122" s="265"/>
      <c r="F122" s="257"/>
      <c r="G122" s="257"/>
      <c r="H122" s="257"/>
      <c r="I122" s="42" t="s">
        <v>15</v>
      </c>
      <c r="J122" s="43"/>
    </row>
    <row r="123" spans="1:10" ht="25.5" customHeight="1" x14ac:dyDescent="0.2">
      <c r="A123" s="46" t="s">
        <v>284</v>
      </c>
      <c r="B123" s="45" t="s">
        <v>289</v>
      </c>
      <c r="C123" s="160"/>
      <c r="D123" s="161"/>
      <c r="E123" s="40"/>
      <c r="F123" s="41"/>
      <c r="G123" s="69"/>
      <c r="H123" s="69"/>
      <c r="I123" s="37"/>
      <c r="J123" s="38">
        <f>SUM(J124:J130)</f>
        <v>0</v>
      </c>
    </row>
    <row r="124" spans="1:10" ht="24" customHeight="1" x14ac:dyDescent="0.2">
      <c r="A124" s="240"/>
      <c r="B124" s="243"/>
      <c r="C124" s="388" t="s">
        <v>514</v>
      </c>
      <c r="D124" s="263" t="s">
        <v>618</v>
      </c>
      <c r="E124" s="263" t="s">
        <v>283</v>
      </c>
      <c r="F124" s="255" t="s">
        <v>16</v>
      </c>
      <c r="G124" s="255" t="s">
        <v>66</v>
      </c>
      <c r="H124" s="255" t="s">
        <v>66</v>
      </c>
      <c r="I124" s="42" t="s">
        <v>8</v>
      </c>
      <c r="J124" s="43"/>
    </row>
    <row r="125" spans="1:10" x14ac:dyDescent="0.2">
      <c r="A125" s="241"/>
      <c r="B125" s="244"/>
      <c r="C125" s="389"/>
      <c r="D125" s="264"/>
      <c r="E125" s="264"/>
      <c r="F125" s="256"/>
      <c r="G125" s="256"/>
      <c r="H125" s="256"/>
      <c r="I125" s="42" t="s">
        <v>10</v>
      </c>
      <c r="J125" s="43"/>
    </row>
    <row r="126" spans="1:10" x14ac:dyDescent="0.2">
      <c r="A126" s="241"/>
      <c r="B126" s="244"/>
      <c r="C126" s="389"/>
      <c r="D126" s="264"/>
      <c r="E126" s="264"/>
      <c r="F126" s="256"/>
      <c r="G126" s="256"/>
      <c r="H126" s="256"/>
      <c r="I126" s="42" t="s">
        <v>11</v>
      </c>
      <c r="J126" s="43"/>
    </row>
    <row r="127" spans="1:10" ht="24" x14ac:dyDescent="0.2">
      <c r="A127" s="241"/>
      <c r="B127" s="244"/>
      <c r="C127" s="389"/>
      <c r="D127" s="264"/>
      <c r="E127" s="264"/>
      <c r="F127" s="256"/>
      <c r="G127" s="256"/>
      <c r="H127" s="256"/>
      <c r="I127" s="42" t="s">
        <v>12</v>
      </c>
      <c r="J127" s="43"/>
    </row>
    <row r="128" spans="1:10" x14ac:dyDescent="0.2">
      <c r="A128" s="241"/>
      <c r="B128" s="244"/>
      <c r="C128" s="389"/>
      <c r="D128" s="264"/>
      <c r="E128" s="264"/>
      <c r="F128" s="256"/>
      <c r="G128" s="256"/>
      <c r="H128" s="256"/>
      <c r="I128" s="42" t="s">
        <v>13</v>
      </c>
      <c r="J128" s="43"/>
    </row>
    <row r="129" spans="1:10" x14ac:dyDescent="0.2">
      <c r="A129" s="241"/>
      <c r="B129" s="244"/>
      <c r="C129" s="389"/>
      <c r="D129" s="264"/>
      <c r="E129" s="264"/>
      <c r="F129" s="256"/>
      <c r="G129" s="256"/>
      <c r="H129" s="256"/>
      <c r="I129" s="42" t="s">
        <v>14</v>
      </c>
      <c r="J129" s="43"/>
    </row>
    <row r="130" spans="1:10" x14ac:dyDescent="0.2">
      <c r="A130" s="242"/>
      <c r="B130" s="245"/>
      <c r="C130" s="390"/>
      <c r="D130" s="265"/>
      <c r="E130" s="265"/>
      <c r="F130" s="257"/>
      <c r="G130" s="257"/>
      <c r="H130" s="257"/>
      <c r="I130" s="42" t="s">
        <v>15</v>
      </c>
      <c r="J130" s="43"/>
    </row>
    <row r="131" spans="1:10" ht="26.25" customHeight="1" x14ac:dyDescent="0.2">
      <c r="A131" s="46" t="s">
        <v>285</v>
      </c>
      <c r="B131" s="45" t="s">
        <v>290</v>
      </c>
      <c r="C131" s="160"/>
      <c r="D131" s="161"/>
      <c r="E131" s="40"/>
      <c r="F131" s="41"/>
      <c r="G131" s="69"/>
      <c r="H131" s="69"/>
      <c r="I131" s="37"/>
      <c r="J131" s="38">
        <f>SUM(J132:J138)</f>
        <v>0</v>
      </c>
    </row>
    <row r="132" spans="1:10" ht="48" customHeight="1" x14ac:dyDescent="0.2">
      <c r="A132" s="240"/>
      <c r="B132" s="243"/>
      <c r="C132" s="246" t="s">
        <v>514</v>
      </c>
      <c r="D132" s="263" t="s">
        <v>612</v>
      </c>
      <c r="E132" s="263" t="s">
        <v>283</v>
      </c>
      <c r="F132" s="255" t="s">
        <v>16</v>
      </c>
      <c r="G132" s="255" t="s">
        <v>66</v>
      </c>
      <c r="H132" s="255" t="s">
        <v>66</v>
      </c>
      <c r="I132" s="42" t="s">
        <v>8</v>
      </c>
      <c r="J132" s="43"/>
    </row>
    <row r="133" spans="1:10" x14ac:dyDescent="0.2">
      <c r="A133" s="241"/>
      <c r="B133" s="244"/>
      <c r="C133" s="247"/>
      <c r="D133" s="264"/>
      <c r="E133" s="264"/>
      <c r="F133" s="256"/>
      <c r="G133" s="256"/>
      <c r="H133" s="256"/>
      <c r="I133" s="42" t="s">
        <v>10</v>
      </c>
      <c r="J133" s="43"/>
    </row>
    <row r="134" spans="1:10" x14ac:dyDescent="0.2">
      <c r="A134" s="241"/>
      <c r="B134" s="244"/>
      <c r="C134" s="247"/>
      <c r="D134" s="264"/>
      <c r="E134" s="264"/>
      <c r="F134" s="256"/>
      <c r="G134" s="256"/>
      <c r="H134" s="256"/>
      <c r="I134" s="42" t="s">
        <v>11</v>
      </c>
      <c r="J134" s="43"/>
    </row>
    <row r="135" spans="1:10" ht="24" x14ac:dyDescent="0.2">
      <c r="A135" s="241"/>
      <c r="B135" s="244"/>
      <c r="C135" s="247"/>
      <c r="D135" s="264"/>
      <c r="E135" s="264"/>
      <c r="F135" s="256"/>
      <c r="G135" s="256"/>
      <c r="H135" s="256"/>
      <c r="I135" s="42" t="s">
        <v>12</v>
      </c>
      <c r="J135" s="43"/>
    </row>
    <row r="136" spans="1:10" x14ac:dyDescent="0.2">
      <c r="A136" s="241"/>
      <c r="B136" s="244"/>
      <c r="C136" s="247"/>
      <c r="D136" s="264"/>
      <c r="E136" s="264"/>
      <c r="F136" s="256"/>
      <c r="G136" s="256"/>
      <c r="H136" s="256"/>
      <c r="I136" s="42" t="s">
        <v>13</v>
      </c>
      <c r="J136" s="43"/>
    </row>
    <row r="137" spans="1:10" x14ac:dyDescent="0.2">
      <c r="A137" s="241"/>
      <c r="B137" s="244"/>
      <c r="C137" s="247"/>
      <c r="D137" s="264"/>
      <c r="E137" s="264"/>
      <c r="F137" s="256"/>
      <c r="G137" s="256"/>
      <c r="H137" s="256"/>
      <c r="I137" s="42" t="s">
        <v>14</v>
      </c>
      <c r="J137" s="43"/>
    </row>
    <row r="138" spans="1:10" x14ac:dyDescent="0.2">
      <c r="A138" s="242"/>
      <c r="B138" s="245"/>
      <c r="C138" s="248"/>
      <c r="D138" s="265"/>
      <c r="E138" s="265"/>
      <c r="F138" s="257"/>
      <c r="G138" s="257"/>
      <c r="H138" s="257"/>
      <c r="I138" s="42" t="s">
        <v>15</v>
      </c>
      <c r="J138" s="43"/>
    </row>
    <row r="139" spans="1:10" ht="15" customHeight="1" x14ac:dyDescent="0.2">
      <c r="A139" s="35" t="s">
        <v>220</v>
      </c>
      <c r="B139" s="315" t="s">
        <v>449</v>
      </c>
      <c r="C139" s="316"/>
      <c r="D139" s="316"/>
      <c r="E139" s="316"/>
      <c r="F139" s="316"/>
      <c r="G139" s="316"/>
      <c r="H139" s="316"/>
      <c r="I139" s="316"/>
      <c r="J139" s="369"/>
    </row>
    <row r="140" spans="1:10" ht="14.25" customHeight="1" x14ac:dyDescent="0.2">
      <c r="A140" s="39" t="s">
        <v>269</v>
      </c>
      <c r="B140" s="45" t="s">
        <v>291</v>
      </c>
      <c r="C140" s="160"/>
      <c r="D140" s="168"/>
      <c r="E140" s="53"/>
      <c r="F140" s="54"/>
      <c r="G140" s="95"/>
      <c r="H140" s="95"/>
      <c r="I140" s="37"/>
      <c r="J140" s="38">
        <f>SUM(J141:J147)</f>
        <v>5</v>
      </c>
    </row>
    <row r="141" spans="1:10" ht="24" x14ac:dyDescent="0.2">
      <c r="A141" s="240"/>
      <c r="B141" s="243"/>
      <c r="C141" s="246" t="s">
        <v>564</v>
      </c>
      <c r="D141" s="249" t="s">
        <v>619</v>
      </c>
      <c r="E141" s="263" t="s">
        <v>274</v>
      </c>
      <c r="F141" s="255" t="s">
        <v>16</v>
      </c>
      <c r="G141" s="255">
        <v>0</v>
      </c>
      <c r="H141" s="255" t="s">
        <v>66</v>
      </c>
      <c r="I141" s="42" t="s">
        <v>8</v>
      </c>
      <c r="J141" s="43">
        <v>5</v>
      </c>
    </row>
    <row r="142" spans="1:10" x14ac:dyDescent="0.2">
      <c r="A142" s="241"/>
      <c r="B142" s="244"/>
      <c r="C142" s="247"/>
      <c r="D142" s="250"/>
      <c r="E142" s="264"/>
      <c r="F142" s="256"/>
      <c r="G142" s="256"/>
      <c r="H142" s="256"/>
      <c r="I142" s="42" t="s">
        <v>10</v>
      </c>
      <c r="J142" s="43"/>
    </row>
    <row r="143" spans="1:10" ht="12.75" customHeight="1" x14ac:dyDescent="0.2">
      <c r="A143" s="241"/>
      <c r="B143" s="244"/>
      <c r="C143" s="247"/>
      <c r="D143" s="250"/>
      <c r="E143" s="264"/>
      <c r="F143" s="256"/>
      <c r="G143" s="256"/>
      <c r="H143" s="256"/>
      <c r="I143" s="42" t="s">
        <v>11</v>
      </c>
      <c r="J143" s="43"/>
    </row>
    <row r="144" spans="1:10" ht="22.5" customHeight="1" x14ac:dyDescent="0.2">
      <c r="A144" s="241"/>
      <c r="B144" s="244"/>
      <c r="C144" s="247"/>
      <c r="D144" s="250"/>
      <c r="E144" s="264"/>
      <c r="F144" s="256"/>
      <c r="G144" s="256"/>
      <c r="H144" s="256"/>
      <c r="I144" s="42" t="s">
        <v>12</v>
      </c>
      <c r="J144" s="43"/>
    </row>
    <row r="145" spans="1:10" x14ac:dyDescent="0.2">
      <c r="A145" s="241"/>
      <c r="B145" s="244"/>
      <c r="C145" s="247"/>
      <c r="D145" s="250"/>
      <c r="E145" s="264"/>
      <c r="F145" s="256"/>
      <c r="G145" s="256"/>
      <c r="H145" s="256"/>
      <c r="I145" s="42" t="s">
        <v>13</v>
      </c>
      <c r="J145" s="43"/>
    </row>
    <row r="146" spans="1:10" x14ac:dyDescent="0.2">
      <c r="A146" s="241"/>
      <c r="B146" s="244"/>
      <c r="C146" s="247"/>
      <c r="D146" s="250"/>
      <c r="E146" s="264"/>
      <c r="F146" s="256"/>
      <c r="G146" s="256"/>
      <c r="H146" s="256"/>
      <c r="I146" s="42" t="s">
        <v>14</v>
      </c>
      <c r="J146" s="43"/>
    </row>
    <row r="147" spans="1:10" x14ac:dyDescent="0.2">
      <c r="A147" s="242"/>
      <c r="B147" s="245"/>
      <c r="C147" s="248"/>
      <c r="D147" s="251"/>
      <c r="E147" s="265"/>
      <c r="F147" s="257"/>
      <c r="G147" s="257"/>
      <c r="H147" s="257"/>
      <c r="I147" s="42" t="s">
        <v>15</v>
      </c>
      <c r="J147" s="43"/>
    </row>
    <row r="148" spans="1:10" ht="13.5" customHeight="1" x14ac:dyDescent="0.2">
      <c r="A148" s="39" t="s">
        <v>221</v>
      </c>
      <c r="B148" s="45" t="s">
        <v>223</v>
      </c>
      <c r="C148" s="160"/>
      <c r="D148" s="168"/>
      <c r="E148" s="53"/>
      <c r="F148" s="54"/>
      <c r="G148" s="69"/>
      <c r="H148" s="69"/>
      <c r="I148" s="37"/>
      <c r="J148" s="38">
        <f>SUM(J149:J155)</f>
        <v>10</v>
      </c>
    </row>
    <row r="149" spans="1:10" ht="24" x14ac:dyDescent="0.2">
      <c r="A149" s="240"/>
      <c r="B149" s="243"/>
      <c r="C149" s="246" t="s">
        <v>514</v>
      </c>
      <c r="D149" s="263" t="s">
        <v>619</v>
      </c>
      <c r="E149" s="263" t="s">
        <v>224</v>
      </c>
      <c r="F149" s="255" t="s">
        <v>16</v>
      </c>
      <c r="G149" s="255">
        <v>30</v>
      </c>
      <c r="H149" s="255" t="s">
        <v>943</v>
      </c>
      <c r="I149" s="42" t="s">
        <v>8</v>
      </c>
      <c r="J149" s="43">
        <v>10</v>
      </c>
    </row>
    <row r="150" spans="1:10" x14ac:dyDescent="0.2">
      <c r="A150" s="241"/>
      <c r="B150" s="244"/>
      <c r="C150" s="247"/>
      <c r="D150" s="264"/>
      <c r="E150" s="264"/>
      <c r="F150" s="256"/>
      <c r="G150" s="256"/>
      <c r="H150" s="256"/>
      <c r="I150" s="42" t="s">
        <v>10</v>
      </c>
      <c r="J150" s="43"/>
    </row>
    <row r="151" spans="1:10" x14ac:dyDescent="0.2">
      <c r="A151" s="241"/>
      <c r="B151" s="244"/>
      <c r="C151" s="247"/>
      <c r="D151" s="264"/>
      <c r="E151" s="264"/>
      <c r="F151" s="256"/>
      <c r="G151" s="256"/>
      <c r="H151" s="256"/>
      <c r="I151" s="42" t="s">
        <v>11</v>
      </c>
      <c r="J151" s="43"/>
    </row>
    <row r="152" spans="1:10" ht="24" x14ac:dyDescent="0.2">
      <c r="A152" s="241"/>
      <c r="B152" s="244"/>
      <c r="C152" s="247"/>
      <c r="D152" s="264"/>
      <c r="E152" s="264"/>
      <c r="F152" s="256"/>
      <c r="G152" s="256"/>
      <c r="H152" s="256"/>
      <c r="I152" s="42" t="s">
        <v>12</v>
      </c>
      <c r="J152" s="43"/>
    </row>
    <row r="153" spans="1:10" x14ac:dyDescent="0.2">
      <c r="A153" s="241"/>
      <c r="B153" s="244"/>
      <c r="C153" s="247"/>
      <c r="D153" s="264"/>
      <c r="E153" s="264"/>
      <c r="F153" s="256"/>
      <c r="G153" s="256"/>
      <c r="H153" s="256"/>
      <c r="I153" s="42" t="s">
        <v>13</v>
      </c>
      <c r="J153" s="43"/>
    </row>
    <row r="154" spans="1:10" x14ac:dyDescent="0.2">
      <c r="A154" s="241"/>
      <c r="B154" s="244"/>
      <c r="C154" s="247"/>
      <c r="D154" s="264"/>
      <c r="E154" s="264"/>
      <c r="F154" s="256"/>
      <c r="G154" s="256"/>
      <c r="H154" s="256"/>
      <c r="I154" s="42" t="s">
        <v>14</v>
      </c>
      <c r="J154" s="43"/>
    </row>
    <row r="155" spans="1:10" x14ac:dyDescent="0.2">
      <c r="A155" s="242"/>
      <c r="B155" s="245"/>
      <c r="C155" s="248"/>
      <c r="D155" s="265"/>
      <c r="E155" s="265"/>
      <c r="F155" s="257"/>
      <c r="G155" s="257"/>
      <c r="H155" s="257"/>
      <c r="I155" s="42" t="s">
        <v>15</v>
      </c>
      <c r="J155" s="43"/>
    </row>
    <row r="156" spans="1:10" ht="15" customHeight="1" x14ac:dyDescent="0.2">
      <c r="A156" s="39" t="s">
        <v>222</v>
      </c>
      <c r="B156" s="45" t="s">
        <v>225</v>
      </c>
      <c r="C156" s="160"/>
      <c r="D156" s="168"/>
      <c r="E156" s="40"/>
      <c r="F156" s="41"/>
      <c r="G156" s="69"/>
      <c r="H156" s="69"/>
      <c r="I156" s="37"/>
      <c r="J156" s="38">
        <f>SUM(J157:J163)</f>
        <v>0</v>
      </c>
    </row>
    <row r="157" spans="1:10" ht="24" x14ac:dyDescent="0.2">
      <c r="A157" s="240"/>
      <c r="B157" s="243"/>
      <c r="C157" s="246" t="s">
        <v>514</v>
      </c>
      <c r="D157" s="263" t="s">
        <v>619</v>
      </c>
      <c r="E157" s="263" t="s">
        <v>275</v>
      </c>
      <c r="F157" s="255" t="s">
        <v>183</v>
      </c>
      <c r="G157" s="255">
        <v>0</v>
      </c>
      <c r="H157" s="255" t="s">
        <v>66</v>
      </c>
      <c r="I157" s="42" t="s">
        <v>8</v>
      </c>
      <c r="J157" s="68"/>
    </row>
    <row r="158" spans="1:10" x14ac:dyDescent="0.2">
      <c r="A158" s="241"/>
      <c r="B158" s="244"/>
      <c r="C158" s="247"/>
      <c r="D158" s="264"/>
      <c r="E158" s="264"/>
      <c r="F158" s="256"/>
      <c r="G158" s="256"/>
      <c r="H158" s="256"/>
      <c r="I158" s="42" t="s">
        <v>10</v>
      </c>
      <c r="J158" s="43"/>
    </row>
    <row r="159" spans="1:10" x14ac:dyDescent="0.2">
      <c r="A159" s="241"/>
      <c r="B159" s="244"/>
      <c r="C159" s="247"/>
      <c r="D159" s="264"/>
      <c r="E159" s="264"/>
      <c r="F159" s="256"/>
      <c r="G159" s="256"/>
      <c r="H159" s="256"/>
      <c r="I159" s="42" t="s">
        <v>11</v>
      </c>
      <c r="J159" s="43"/>
    </row>
    <row r="160" spans="1:10" ht="24" x14ac:dyDescent="0.2">
      <c r="A160" s="241"/>
      <c r="B160" s="244"/>
      <c r="C160" s="247"/>
      <c r="D160" s="264"/>
      <c r="E160" s="264"/>
      <c r="F160" s="256"/>
      <c r="G160" s="256"/>
      <c r="H160" s="256"/>
      <c r="I160" s="42" t="s">
        <v>12</v>
      </c>
      <c r="J160" s="43"/>
    </row>
    <row r="161" spans="1:10" x14ac:dyDescent="0.2">
      <c r="A161" s="241"/>
      <c r="B161" s="244"/>
      <c r="C161" s="247"/>
      <c r="D161" s="264"/>
      <c r="E161" s="264"/>
      <c r="F161" s="256"/>
      <c r="G161" s="256"/>
      <c r="H161" s="256"/>
      <c r="I161" s="42" t="s">
        <v>13</v>
      </c>
      <c r="J161" s="43"/>
    </row>
    <row r="162" spans="1:10" x14ac:dyDescent="0.2">
      <c r="A162" s="241"/>
      <c r="B162" s="244"/>
      <c r="C162" s="247"/>
      <c r="D162" s="264"/>
      <c r="E162" s="264"/>
      <c r="F162" s="256"/>
      <c r="G162" s="256"/>
      <c r="H162" s="256"/>
      <c r="I162" s="42" t="s">
        <v>14</v>
      </c>
      <c r="J162" s="43"/>
    </row>
    <row r="163" spans="1:10" x14ac:dyDescent="0.2">
      <c r="A163" s="242"/>
      <c r="B163" s="245"/>
      <c r="C163" s="248"/>
      <c r="D163" s="265"/>
      <c r="E163" s="265"/>
      <c r="F163" s="257"/>
      <c r="G163" s="257"/>
      <c r="H163" s="257"/>
      <c r="I163" s="42" t="s">
        <v>15</v>
      </c>
      <c r="J163" s="43"/>
    </row>
    <row r="164" spans="1:10" ht="15" customHeight="1" x14ac:dyDescent="0.2">
      <c r="A164" s="39" t="s">
        <v>293</v>
      </c>
      <c r="B164" s="45" t="s">
        <v>292</v>
      </c>
      <c r="C164" s="160"/>
      <c r="D164" s="168"/>
      <c r="E164" s="40"/>
      <c r="F164" s="41"/>
      <c r="G164" s="69"/>
      <c r="H164" s="69"/>
      <c r="I164" s="37"/>
      <c r="J164" s="38">
        <f>SUM(J165:J171)</f>
        <v>57.2</v>
      </c>
    </row>
    <row r="165" spans="1:10" ht="24" customHeight="1" x14ac:dyDescent="0.2">
      <c r="A165" s="240"/>
      <c r="B165" s="243"/>
      <c r="C165" s="246" t="s">
        <v>514</v>
      </c>
      <c r="D165" s="263" t="s">
        <v>795</v>
      </c>
      <c r="E165" s="263" t="s">
        <v>302</v>
      </c>
      <c r="F165" s="255" t="s">
        <v>16</v>
      </c>
      <c r="G165" s="255">
        <v>8</v>
      </c>
      <c r="H165" s="255" t="s">
        <v>943</v>
      </c>
      <c r="I165" s="42" t="s">
        <v>8</v>
      </c>
      <c r="J165" s="43">
        <v>57.2</v>
      </c>
    </row>
    <row r="166" spans="1:10" x14ac:dyDescent="0.2">
      <c r="A166" s="241"/>
      <c r="B166" s="244"/>
      <c r="C166" s="247"/>
      <c r="D166" s="264"/>
      <c r="E166" s="264"/>
      <c r="F166" s="256"/>
      <c r="G166" s="256"/>
      <c r="H166" s="256"/>
      <c r="I166" s="42" t="s">
        <v>10</v>
      </c>
      <c r="J166" s="43"/>
    </row>
    <row r="167" spans="1:10" x14ac:dyDescent="0.2">
      <c r="A167" s="241"/>
      <c r="B167" s="244"/>
      <c r="C167" s="247"/>
      <c r="D167" s="264"/>
      <c r="E167" s="264"/>
      <c r="F167" s="256"/>
      <c r="G167" s="256"/>
      <c r="H167" s="256"/>
      <c r="I167" s="42" t="s">
        <v>11</v>
      </c>
      <c r="J167" s="43"/>
    </row>
    <row r="168" spans="1:10" ht="24" customHeight="1" x14ac:dyDescent="0.2">
      <c r="A168" s="241"/>
      <c r="B168" s="244"/>
      <c r="C168" s="247"/>
      <c r="D168" s="265"/>
      <c r="E168" s="264"/>
      <c r="F168" s="256"/>
      <c r="G168" s="256"/>
      <c r="H168" s="256"/>
      <c r="I168" s="42" t="s">
        <v>12</v>
      </c>
      <c r="J168" s="43"/>
    </row>
    <row r="169" spans="1:10" x14ac:dyDescent="0.2">
      <c r="A169" s="241"/>
      <c r="B169" s="244"/>
      <c r="C169" s="247"/>
      <c r="D169" s="263" t="s">
        <v>620</v>
      </c>
      <c r="E169" s="263" t="s">
        <v>794</v>
      </c>
      <c r="F169" s="255" t="s">
        <v>16</v>
      </c>
      <c r="G169" s="255">
        <v>5</v>
      </c>
      <c r="H169" s="255" t="s">
        <v>943</v>
      </c>
      <c r="I169" s="42" t="s">
        <v>13</v>
      </c>
      <c r="J169" s="43"/>
    </row>
    <row r="170" spans="1:10" x14ac:dyDescent="0.2">
      <c r="A170" s="241"/>
      <c r="B170" s="244"/>
      <c r="C170" s="247"/>
      <c r="D170" s="264"/>
      <c r="E170" s="264"/>
      <c r="F170" s="256"/>
      <c r="G170" s="256"/>
      <c r="H170" s="256"/>
      <c r="I170" s="42" t="s">
        <v>14</v>
      </c>
      <c r="J170" s="43"/>
    </row>
    <row r="171" spans="1:10" x14ac:dyDescent="0.2">
      <c r="A171" s="242"/>
      <c r="B171" s="245"/>
      <c r="C171" s="248"/>
      <c r="D171" s="265"/>
      <c r="E171" s="265"/>
      <c r="F171" s="257"/>
      <c r="G171" s="257"/>
      <c r="H171" s="257"/>
      <c r="I171" s="42" t="s">
        <v>15</v>
      </c>
      <c r="J171" s="43"/>
    </row>
    <row r="172" spans="1:10" ht="25.5" customHeight="1" x14ac:dyDescent="0.2">
      <c r="A172" s="70" t="s">
        <v>446</v>
      </c>
      <c r="B172" s="79" t="s">
        <v>447</v>
      </c>
      <c r="C172" s="78"/>
      <c r="D172" s="72"/>
      <c r="E172" s="40"/>
      <c r="F172" s="80"/>
      <c r="G172" s="90"/>
      <c r="H172" s="90"/>
      <c r="I172" s="78"/>
      <c r="J172" s="38">
        <f t="shared" ref="J172" si="1">SUM(J173:J179)</f>
        <v>278.10000000000002</v>
      </c>
    </row>
    <row r="173" spans="1:10" ht="24" x14ac:dyDescent="0.2">
      <c r="A173" s="240"/>
      <c r="B173" s="243"/>
      <c r="C173" s="246" t="s">
        <v>564</v>
      </c>
      <c r="D173" s="249" t="s">
        <v>797</v>
      </c>
      <c r="E173" s="263" t="s">
        <v>448</v>
      </c>
      <c r="F173" s="255" t="s">
        <v>16</v>
      </c>
      <c r="G173" s="255">
        <v>5</v>
      </c>
      <c r="H173" s="255" t="s">
        <v>944</v>
      </c>
      <c r="I173" s="42" t="s">
        <v>8</v>
      </c>
      <c r="J173" s="75">
        <v>278.10000000000002</v>
      </c>
    </row>
    <row r="174" spans="1:10" x14ac:dyDescent="0.2">
      <c r="A174" s="241"/>
      <c r="B174" s="244"/>
      <c r="C174" s="247"/>
      <c r="D174" s="250"/>
      <c r="E174" s="264"/>
      <c r="F174" s="256"/>
      <c r="G174" s="256"/>
      <c r="H174" s="256"/>
      <c r="I174" s="42" t="s">
        <v>10</v>
      </c>
      <c r="J174" s="75"/>
    </row>
    <row r="175" spans="1:10" x14ac:dyDescent="0.2">
      <c r="A175" s="241"/>
      <c r="B175" s="244"/>
      <c r="C175" s="247"/>
      <c r="D175" s="250"/>
      <c r="E175" s="264"/>
      <c r="F175" s="256"/>
      <c r="G175" s="256"/>
      <c r="H175" s="256"/>
      <c r="I175" s="42" t="s">
        <v>11</v>
      </c>
      <c r="J175" s="75"/>
    </row>
    <row r="176" spans="1:10" ht="24" x14ac:dyDescent="0.2">
      <c r="A176" s="241"/>
      <c r="B176" s="244"/>
      <c r="C176" s="247"/>
      <c r="D176" s="250"/>
      <c r="E176" s="264"/>
      <c r="F176" s="256"/>
      <c r="G176" s="256"/>
      <c r="H176" s="256"/>
      <c r="I176" s="42" t="s">
        <v>12</v>
      </c>
      <c r="J176" s="75"/>
    </row>
    <row r="177" spans="1:10" x14ac:dyDescent="0.2">
      <c r="A177" s="241"/>
      <c r="B177" s="244"/>
      <c r="C177" s="247"/>
      <c r="D177" s="250"/>
      <c r="E177" s="264"/>
      <c r="F177" s="256"/>
      <c r="G177" s="256"/>
      <c r="H177" s="256"/>
      <c r="I177" s="42" t="s">
        <v>13</v>
      </c>
      <c r="J177" s="75"/>
    </row>
    <row r="178" spans="1:10" x14ac:dyDescent="0.2">
      <c r="A178" s="241"/>
      <c r="B178" s="244"/>
      <c r="C178" s="247"/>
      <c r="D178" s="250"/>
      <c r="E178" s="264"/>
      <c r="F178" s="256"/>
      <c r="G178" s="256"/>
      <c r="H178" s="256"/>
      <c r="I178" s="42" t="s">
        <v>14</v>
      </c>
      <c r="J178" s="75"/>
    </row>
    <row r="179" spans="1:10" x14ac:dyDescent="0.2">
      <c r="A179" s="242"/>
      <c r="B179" s="245"/>
      <c r="C179" s="248"/>
      <c r="D179" s="251"/>
      <c r="E179" s="265"/>
      <c r="F179" s="257"/>
      <c r="G179" s="257"/>
      <c r="H179" s="257"/>
      <c r="I179" s="42" t="s">
        <v>15</v>
      </c>
      <c r="J179" s="75"/>
    </row>
    <row r="180" spans="1:10" x14ac:dyDescent="0.2">
      <c r="A180" s="35" t="s">
        <v>270</v>
      </c>
      <c r="B180" s="315" t="s">
        <v>278</v>
      </c>
      <c r="C180" s="316"/>
      <c r="D180" s="316"/>
      <c r="E180" s="316"/>
      <c r="F180" s="316"/>
      <c r="G180" s="316"/>
      <c r="H180" s="316"/>
      <c r="I180" s="316"/>
      <c r="J180" s="369"/>
    </row>
    <row r="181" spans="1:10" ht="35.25" customHeight="1" x14ac:dyDescent="0.2">
      <c r="A181" s="64" t="s">
        <v>271</v>
      </c>
      <c r="B181" s="36" t="s">
        <v>226</v>
      </c>
      <c r="C181" s="160"/>
      <c r="D181" s="161"/>
      <c r="E181" s="40"/>
      <c r="F181" s="41"/>
      <c r="G181" s="69"/>
      <c r="H181" s="69"/>
      <c r="I181" s="37"/>
      <c r="J181" s="38">
        <f>SUM(J182:J188)</f>
        <v>28.4</v>
      </c>
    </row>
    <row r="182" spans="1:10" ht="24" x14ac:dyDescent="0.2">
      <c r="A182" s="240"/>
      <c r="B182" s="243"/>
      <c r="C182" s="388" t="s">
        <v>564</v>
      </c>
      <c r="D182" s="263" t="s">
        <v>621</v>
      </c>
      <c r="E182" s="263" t="s">
        <v>227</v>
      </c>
      <c r="F182" s="255" t="s">
        <v>16</v>
      </c>
      <c r="G182" s="255">
        <v>2</v>
      </c>
      <c r="H182" s="255" t="s">
        <v>944</v>
      </c>
      <c r="I182" s="42" t="s">
        <v>8</v>
      </c>
      <c r="J182" s="43">
        <v>28.4</v>
      </c>
    </row>
    <row r="183" spans="1:10" x14ac:dyDescent="0.2">
      <c r="A183" s="241"/>
      <c r="B183" s="244"/>
      <c r="C183" s="389"/>
      <c r="D183" s="264"/>
      <c r="E183" s="264"/>
      <c r="F183" s="256"/>
      <c r="G183" s="256"/>
      <c r="H183" s="256"/>
      <c r="I183" s="42" t="s">
        <v>10</v>
      </c>
      <c r="J183" s="43"/>
    </row>
    <row r="184" spans="1:10" x14ac:dyDescent="0.2">
      <c r="A184" s="241"/>
      <c r="B184" s="244"/>
      <c r="C184" s="389"/>
      <c r="D184" s="264"/>
      <c r="E184" s="265"/>
      <c r="F184" s="257"/>
      <c r="G184" s="257"/>
      <c r="H184" s="257"/>
      <c r="I184" s="42" t="s">
        <v>11</v>
      </c>
      <c r="J184" s="43"/>
    </row>
    <row r="185" spans="1:10" ht="24" x14ac:dyDescent="0.2">
      <c r="A185" s="241"/>
      <c r="B185" s="244"/>
      <c r="C185" s="389"/>
      <c r="D185" s="264"/>
      <c r="E185" s="263" t="s">
        <v>228</v>
      </c>
      <c r="F185" s="255" t="s">
        <v>16</v>
      </c>
      <c r="G185" s="255">
        <v>10</v>
      </c>
      <c r="H185" s="255" t="s">
        <v>944</v>
      </c>
      <c r="I185" s="42" t="s">
        <v>12</v>
      </c>
      <c r="J185" s="43"/>
    </row>
    <row r="186" spans="1:10" x14ac:dyDescent="0.2">
      <c r="A186" s="241"/>
      <c r="B186" s="244"/>
      <c r="C186" s="389"/>
      <c r="D186" s="264"/>
      <c r="E186" s="264"/>
      <c r="F186" s="256"/>
      <c r="G186" s="256"/>
      <c r="H186" s="256"/>
      <c r="I186" s="42" t="s">
        <v>13</v>
      </c>
      <c r="J186" s="43"/>
    </row>
    <row r="187" spans="1:10" x14ac:dyDescent="0.2">
      <c r="A187" s="241"/>
      <c r="B187" s="244"/>
      <c r="C187" s="389"/>
      <c r="D187" s="264"/>
      <c r="E187" s="264"/>
      <c r="F187" s="256"/>
      <c r="G187" s="256"/>
      <c r="H187" s="256"/>
      <c r="I187" s="42" t="s">
        <v>14</v>
      </c>
      <c r="J187" s="43"/>
    </row>
    <row r="188" spans="1:10" x14ac:dyDescent="0.2">
      <c r="A188" s="242"/>
      <c r="B188" s="245"/>
      <c r="C188" s="390"/>
      <c r="D188" s="265"/>
      <c r="E188" s="265"/>
      <c r="F188" s="257"/>
      <c r="G188" s="257"/>
      <c r="H188" s="257"/>
      <c r="I188" s="42" t="s">
        <v>15</v>
      </c>
      <c r="J188" s="43"/>
    </row>
    <row r="189" spans="1:10" ht="17.25" customHeight="1" x14ac:dyDescent="0.2">
      <c r="A189" s="39" t="s">
        <v>272</v>
      </c>
      <c r="B189" s="45" t="s">
        <v>229</v>
      </c>
      <c r="C189" s="160"/>
      <c r="D189" s="161"/>
      <c r="E189" s="40"/>
      <c r="F189" s="41"/>
      <c r="G189" s="69"/>
      <c r="H189" s="69"/>
      <c r="I189" s="37"/>
      <c r="J189" s="38">
        <f>SUM(J190:J196)</f>
        <v>1.8</v>
      </c>
    </row>
    <row r="190" spans="1:10" ht="24" x14ac:dyDescent="0.2">
      <c r="A190" s="240"/>
      <c r="B190" s="243"/>
      <c r="C190" s="246" t="s">
        <v>564</v>
      </c>
      <c r="D190" s="263" t="s">
        <v>619</v>
      </c>
      <c r="E190" s="263" t="s">
        <v>230</v>
      </c>
      <c r="F190" s="255" t="s">
        <v>183</v>
      </c>
      <c r="G190" s="255">
        <v>1</v>
      </c>
      <c r="H190" s="255" t="s">
        <v>943</v>
      </c>
      <c r="I190" s="42" t="s">
        <v>8</v>
      </c>
      <c r="J190" s="43">
        <v>1.8</v>
      </c>
    </row>
    <row r="191" spans="1:10" x14ac:dyDescent="0.2">
      <c r="A191" s="241"/>
      <c r="B191" s="244"/>
      <c r="C191" s="247"/>
      <c r="D191" s="264"/>
      <c r="E191" s="264"/>
      <c r="F191" s="256"/>
      <c r="G191" s="256"/>
      <c r="H191" s="256"/>
      <c r="I191" s="42" t="s">
        <v>10</v>
      </c>
      <c r="J191" s="43"/>
    </row>
    <row r="192" spans="1:10" x14ac:dyDescent="0.2">
      <c r="A192" s="241"/>
      <c r="B192" s="244"/>
      <c r="C192" s="247"/>
      <c r="D192" s="264"/>
      <c r="E192" s="264"/>
      <c r="F192" s="256"/>
      <c r="G192" s="256"/>
      <c r="H192" s="256"/>
      <c r="I192" s="42" t="s">
        <v>11</v>
      </c>
      <c r="J192" s="43"/>
    </row>
    <row r="193" spans="1:10" ht="24" x14ac:dyDescent="0.2">
      <c r="A193" s="241"/>
      <c r="B193" s="244"/>
      <c r="C193" s="247"/>
      <c r="D193" s="264"/>
      <c r="E193" s="264"/>
      <c r="F193" s="256"/>
      <c r="G193" s="256"/>
      <c r="H193" s="256"/>
      <c r="I193" s="42" t="s">
        <v>12</v>
      </c>
      <c r="J193" s="43"/>
    </row>
    <row r="194" spans="1:10" x14ac:dyDescent="0.2">
      <c r="A194" s="241"/>
      <c r="B194" s="244"/>
      <c r="C194" s="247"/>
      <c r="D194" s="264"/>
      <c r="E194" s="264"/>
      <c r="F194" s="256"/>
      <c r="G194" s="256"/>
      <c r="H194" s="256"/>
      <c r="I194" s="42" t="s">
        <v>13</v>
      </c>
      <c r="J194" s="43"/>
    </row>
    <row r="195" spans="1:10" x14ac:dyDescent="0.2">
      <c r="A195" s="241"/>
      <c r="B195" s="244"/>
      <c r="C195" s="247"/>
      <c r="D195" s="264"/>
      <c r="E195" s="264"/>
      <c r="F195" s="256"/>
      <c r="G195" s="256"/>
      <c r="H195" s="256"/>
      <c r="I195" s="42" t="s">
        <v>14</v>
      </c>
      <c r="J195" s="43"/>
    </row>
    <row r="196" spans="1:10" x14ac:dyDescent="0.2">
      <c r="A196" s="242"/>
      <c r="B196" s="245"/>
      <c r="C196" s="248"/>
      <c r="D196" s="265"/>
      <c r="E196" s="265"/>
      <c r="F196" s="257"/>
      <c r="G196" s="257"/>
      <c r="H196" s="257"/>
      <c r="I196" s="42" t="s">
        <v>15</v>
      </c>
      <c r="J196" s="43"/>
    </row>
    <row r="197" spans="1:10" ht="36" x14ac:dyDescent="0.2">
      <c r="A197" s="39" t="s">
        <v>294</v>
      </c>
      <c r="B197" s="45" t="s">
        <v>295</v>
      </c>
      <c r="C197" s="160"/>
      <c r="D197" s="161"/>
      <c r="E197" s="40"/>
      <c r="F197" s="41"/>
      <c r="G197" s="69"/>
      <c r="H197" s="69"/>
      <c r="I197" s="37"/>
      <c r="J197" s="38">
        <f>SUM(J198:J204)</f>
        <v>0</v>
      </c>
    </row>
    <row r="198" spans="1:10" ht="24" x14ac:dyDescent="0.2">
      <c r="A198" s="240"/>
      <c r="B198" s="243"/>
      <c r="C198" s="246" t="s">
        <v>564</v>
      </c>
      <c r="D198" s="263" t="s">
        <v>622</v>
      </c>
      <c r="E198" s="263" t="s">
        <v>231</v>
      </c>
      <c r="F198" s="255" t="s">
        <v>16</v>
      </c>
      <c r="G198" s="255">
        <v>1</v>
      </c>
      <c r="H198" s="255" t="s">
        <v>945</v>
      </c>
      <c r="I198" s="42" t="s">
        <v>8</v>
      </c>
      <c r="J198" s="43" t="s">
        <v>9</v>
      </c>
    </row>
    <row r="199" spans="1:10" x14ac:dyDescent="0.2">
      <c r="A199" s="241"/>
      <c r="B199" s="244"/>
      <c r="C199" s="247"/>
      <c r="D199" s="264"/>
      <c r="E199" s="264"/>
      <c r="F199" s="256"/>
      <c r="G199" s="256"/>
      <c r="H199" s="256"/>
      <c r="I199" s="42" t="s">
        <v>10</v>
      </c>
      <c r="J199" s="43" t="s">
        <v>9</v>
      </c>
    </row>
    <row r="200" spans="1:10" x14ac:dyDescent="0.2">
      <c r="A200" s="241"/>
      <c r="B200" s="244"/>
      <c r="C200" s="247"/>
      <c r="D200" s="264"/>
      <c r="E200" s="264"/>
      <c r="F200" s="256"/>
      <c r="G200" s="256"/>
      <c r="H200" s="256"/>
      <c r="I200" s="42" t="s">
        <v>11</v>
      </c>
      <c r="J200" s="43" t="s">
        <v>9</v>
      </c>
    </row>
    <row r="201" spans="1:10" ht="24" x14ac:dyDescent="0.2">
      <c r="A201" s="241"/>
      <c r="B201" s="244"/>
      <c r="C201" s="247"/>
      <c r="D201" s="264"/>
      <c r="E201" s="264"/>
      <c r="F201" s="256"/>
      <c r="G201" s="256"/>
      <c r="H201" s="256"/>
      <c r="I201" s="42" t="s">
        <v>12</v>
      </c>
      <c r="J201" s="43" t="s">
        <v>9</v>
      </c>
    </row>
    <row r="202" spans="1:10" x14ac:dyDescent="0.2">
      <c r="A202" s="241"/>
      <c r="B202" s="244"/>
      <c r="C202" s="247"/>
      <c r="D202" s="264"/>
      <c r="E202" s="264"/>
      <c r="F202" s="256"/>
      <c r="G202" s="256"/>
      <c r="H202" s="256"/>
      <c r="I202" s="42" t="s">
        <v>13</v>
      </c>
      <c r="J202" s="43" t="s">
        <v>9</v>
      </c>
    </row>
    <row r="203" spans="1:10" x14ac:dyDescent="0.2">
      <c r="A203" s="241"/>
      <c r="B203" s="244"/>
      <c r="C203" s="247"/>
      <c r="D203" s="264"/>
      <c r="E203" s="264"/>
      <c r="F203" s="256"/>
      <c r="G203" s="256"/>
      <c r="H203" s="256"/>
      <c r="I203" s="42" t="s">
        <v>14</v>
      </c>
      <c r="J203" s="43" t="s">
        <v>9</v>
      </c>
    </row>
    <row r="204" spans="1:10" x14ac:dyDescent="0.2">
      <c r="A204" s="242"/>
      <c r="B204" s="245"/>
      <c r="C204" s="248"/>
      <c r="D204" s="265"/>
      <c r="E204" s="265"/>
      <c r="F204" s="257"/>
      <c r="G204" s="256"/>
      <c r="H204" s="256"/>
      <c r="I204" s="42" t="s">
        <v>15</v>
      </c>
      <c r="J204" s="43" t="s">
        <v>9</v>
      </c>
    </row>
    <row r="205" spans="1:10" ht="12.75" thickBot="1" x14ac:dyDescent="0.25">
      <c r="A205" s="276" t="s">
        <v>61</v>
      </c>
      <c r="B205" s="277"/>
      <c r="C205" s="277"/>
      <c r="D205" s="277"/>
      <c r="E205" s="277"/>
      <c r="F205" s="277"/>
      <c r="G205" s="277"/>
      <c r="H205" s="277"/>
      <c r="I205" s="278"/>
      <c r="J205" s="48">
        <f>SUM(J9,J17,J25,J33,J41,J49,J57,J65,J74,J83,J91,J99,J107,J115,J123,J131,J140,J148,J156,J164,J172,J181,J189,J197)</f>
        <v>3604.5</v>
      </c>
    </row>
    <row r="206" spans="1:10" ht="12.75" thickBot="1" x14ac:dyDescent="0.25">
      <c r="A206" s="32" t="s">
        <v>62</v>
      </c>
      <c r="B206" s="32"/>
      <c r="C206" s="50"/>
      <c r="I206" s="50"/>
      <c r="J206" s="32"/>
    </row>
    <row r="207" spans="1:10" x14ac:dyDescent="0.2">
      <c r="A207" s="2"/>
      <c r="B207" s="3" t="s">
        <v>63</v>
      </c>
      <c r="C207" s="169">
        <f>SUM(C209:C214)</f>
        <v>3604.5</v>
      </c>
      <c r="I207" s="117"/>
      <c r="J207" s="29"/>
    </row>
    <row r="208" spans="1:10" x14ac:dyDescent="0.2">
      <c r="A208" s="5"/>
      <c r="B208" s="6" t="s">
        <v>64</v>
      </c>
      <c r="C208" s="137" t="s">
        <v>9</v>
      </c>
      <c r="I208" s="117"/>
      <c r="J208" s="119"/>
    </row>
    <row r="209" spans="1:10" ht="24" x14ac:dyDescent="0.2">
      <c r="A209" s="5"/>
      <c r="B209" s="9" t="s">
        <v>8</v>
      </c>
      <c r="C209" s="138">
        <f>SUM(J10,J18,J26,J34,J42,J50,J58,J66,J75,J84,J92,J100,J108,J116,J124,J132,J141,J149,J157,J165,J173,J182,J190,J198)</f>
        <v>1684.8000000000004</v>
      </c>
      <c r="I209" s="18"/>
      <c r="J209" s="121"/>
    </row>
    <row r="210" spans="1:10" x14ac:dyDescent="0.2">
      <c r="A210" s="5"/>
      <c r="B210" s="9" t="s">
        <v>10</v>
      </c>
      <c r="C210" s="138">
        <f t="shared" ref="C210:C215" si="2">SUM(J11,J19,J27,J35,J43,J51,J59,J67,J76,J85,J93,J101,J109,J117,J125,J133,J142,J150,J158,J166,J174,J183,J191,J199)</f>
        <v>1834</v>
      </c>
      <c r="I210" s="18"/>
      <c r="J210" s="121"/>
    </row>
    <row r="211" spans="1:10" x14ac:dyDescent="0.2">
      <c r="A211" s="5"/>
      <c r="B211" s="9" t="s">
        <v>11</v>
      </c>
      <c r="C211" s="138">
        <f t="shared" si="2"/>
        <v>0</v>
      </c>
      <c r="I211" s="18"/>
      <c r="J211" s="121"/>
    </row>
    <row r="212" spans="1:10" ht="24" x14ac:dyDescent="0.2">
      <c r="A212" s="5"/>
      <c r="B212" s="9" t="s">
        <v>12</v>
      </c>
      <c r="C212" s="138">
        <f t="shared" si="2"/>
        <v>85.7</v>
      </c>
      <c r="I212" s="18"/>
      <c r="J212" s="121"/>
    </row>
    <row r="213" spans="1:10" x14ac:dyDescent="0.2">
      <c r="A213" s="5"/>
      <c r="B213" s="9" t="s">
        <v>13</v>
      </c>
      <c r="C213" s="138">
        <f t="shared" si="2"/>
        <v>0</v>
      </c>
      <c r="I213" s="18"/>
      <c r="J213" s="121"/>
    </row>
    <row r="214" spans="1:10" x14ac:dyDescent="0.2">
      <c r="A214" s="5"/>
      <c r="B214" s="9" t="s">
        <v>14</v>
      </c>
      <c r="C214" s="138">
        <f t="shared" si="2"/>
        <v>0</v>
      </c>
      <c r="I214" s="18"/>
      <c r="J214" s="121"/>
    </row>
    <row r="215" spans="1:10" ht="12.75" thickBot="1" x14ac:dyDescent="0.25">
      <c r="A215" s="10"/>
      <c r="B215" s="26" t="s">
        <v>15</v>
      </c>
      <c r="C215" s="138">
        <f t="shared" si="2"/>
        <v>0</v>
      </c>
      <c r="I215" s="117"/>
      <c r="J215" s="123"/>
    </row>
    <row r="216" spans="1:10" ht="24.75" thickBot="1" x14ac:dyDescent="0.25">
      <c r="A216" s="12"/>
      <c r="B216" s="13" t="s">
        <v>61</v>
      </c>
      <c r="C216" s="135">
        <f>C207+C215</f>
        <v>3604.5</v>
      </c>
      <c r="D216" s="150"/>
      <c r="G216" s="24"/>
      <c r="H216" s="24"/>
      <c r="I216" s="18"/>
      <c r="J216" s="125"/>
    </row>
    <row r="217" spans="1:10" ht="12.75" thickBot="1" x14ac:dyDescent="0.25">
      <c r="A217" s="15"/>
      <c r="B217" s="15" t="s">
        <v>65</v>
      </c>
      <c r="C217" s="139">
        <f>SUM(J17,J25,J33,J41,J49,J57)</f>
        <v>0</v>
      </c>
      <c r="G217" s="24"/>
      <c r="H217" s="24"/>
      <c r="I217" s="18"/>
      <c r="J217" s="127"/>
    </row>
    <row r="218" spans="1:10" x14ac:dyDescent="0.2">
      <c r="A218" s="20" t="s">
        <v>67</v>
      </c>
      <c r="B218" s="21" t="s">
        <v>68</v>
      </c>
      <c r="J218" s="23"/>
    </row>
    <row r="219" spans="1:10" ht="13.5" customHeight="1" x14ac:dyDescent="0.2">
      <c r="A219" s="20" t="s">
        <v>69</v>
      </c>
      <c r="B219" s="21" t="s">
        <v>70</v>
      </c>
      <c r="J219" s="29"/>
    </row>
    <row r="220" spans="1:10" x14ac:dyDescent="0.2">
      <c r="A220" s="20" t="s">
        <v>71</v>
      </c>
      <c r="B220" s="21" t="s">
        <v>72</v>
      </c>
      <c r="J220" s="31"/>
    </row>
    <row r="221" spans="1:10" x14ac:dyDescent="0.2">
      <c r="A221" s="20" t="s">
        <v>73</v>
      </c>
      <c r="B221" s="24" t="s">
        <v>74</v>
      </c>
    </row>
    <row r="222" spans="1:10" x14ac:dyDescent="0.2">
      <c r="A222" s="20" t="s">
        <v>75</v>
      </c>
      <c r="B222" s="21" t="s">
        <v>76</v>
      </c>
    </row>
    <row r="223" spans="1:10" x14ac:dyDescent="0.2">
      <c r="A223" s="20" t="s">
        <v>77</v>
      </c>
      <c r="B223" s="21" t="s">
        <v>78</v>
      </c>
    </row>
    <row r="224" spans="1:10" x14ac:dyDescent="0.2">
      <c r="A224" s="20" t="s">
        <v>79</v>
      </c>
      <c r="B224" s="21" t="s">
        <v>80</v>
      </c>
    </row>
    <row r="225" spans="1:2" ht="12.75" customHeight="1" x14ac:dyDescent="0.2">
      <c r="A225" s="20" t="s">
        <v>81</v>
      </c>
      <c r="B225" s="21" t="s">
        <v>82</v>
      </c>
    </row>
    <row r="226" spans="1:2" x14ac:dyDescent="0.2">
      <c r="A226" s="20" t="s">
        <v>83</v>
      </c>
      <c r="B226" s="21" t="s">
        <v>84</v>
      </c>
    </row>
    <row r="227" spans="1:2" ht="13.5" customHeight="1" x14ac:dyDescent="0.2">
      <c r="A227" s="20" t="s">
        <v>85</v>
      </c>
      <c r="B227" s="21" t="s">
        <v>86</v>
      </c>
    </row>
    <row r="228" spans="1:2" ht="13.5" customHeight="1" x14ac:dyDescent="0.2">
      <c r="A228" s="20" t="s">
        <v>87</v>
      </c>
      <c r="B228" s="21" t="s">
        <v>88</v>
      </c>
    </row>
    <row r="229" spans="1:2" ht="13.5" customHeight="1" x14ac:dyDescent="0.2"/>
  </sheetData>
  <dataConsolidate/>
  <mergeCells count="230">
    <mergeCell ref="D173:D179"/>
    <mergeCell ref="E173:E179"/>
    <mergeCell ref="F173:F179"/>
    <mergeCell ref="G173:G179"/>
    <mergeCell ref="B180:J180"/>
    <mergeCell ref="G198:G204"/>
    <mergeCell ref="H198:H204"/>
    <mergeCell ref="C190:C196"/>
    <mergeCell ref="A190:A196"/>
    <mergeCell ref="B190:B196"/>
    <mergeCell ref="A198:A204"/>
    <mergeCell ref="B198:B204"/>
    <mergeCell ref="D190:D196"/>
    <mergeCell ref="E190:E196"/>
    <mergeCell ref="F190:F196"/>
    <mergeCell ref="D198:D204"/>
    <mergeCell ref="E198:E204"/>
    <mergeCell ref="F198:F204"/>
    <mergeCell ref="G190:G196"/>
    <mergeCell ref="H190:H196"/>
    <mergeCell ref="H173:H179"/>
    <mergeCell ref="B173:B179"/>
    <mergeCell ref="H169:H171"/>
    <mergeCell ref="A149:A155"/>
    <mergeCell ref="B149:B155"/>
    <mergeCell ref="C149:C155"/>
    <mergeCell ref="E149:E155"/>
    <mergeCell ref="F149:F155"/>
    <mergeCell ref="G149:G155"/>
    <mergeCell ref="H149:H155"/>
    <mergeCell ref="D149:D155"/>
    <mergeCell ref="A157:A163"/>
    <mergeCell ref="B157:B163"/>
    <mergeCell ref="C157:C163"/>
    <mergeCell ref="D157:D163"/>
    <mergeCell ref="E157:E163"/>
    <mergeCell ref="F157:F163"/>
    <mergeCell ref="G157:G163"/>
    <mergeCell ref="H157:H163"/>
    <mergeCell ref="A165:A171"/>
    <mergeCell ref="B165:B171"/>
    <mergeCell ref="C165:C171"/>
    <mergeCell ref="A173:A179"/>
    <mergeCell ref="C173:C179"/>
    <mergeCell ref="D169:D171"/>
    <mergeCell ref="E169:E171"/>
    <mergeCell ref="C141:C147"/>
    <mergeCell ref="A141:A147"/>
    <mergeCell ref="B141:B147"/>
    <mergeCell ref="D141:D147"/>
    <mergeCell ref="E141:E147"/>
    <mergeCell ref="F169:F171"/>
    <mergeCell ref="G169:G171"/>
    <mergeCell ref="F141:F147"/>
    <mergeCell ref="G141:G147"/>
    <mergeCell ref="H141:H147"/>
    <mergeCell ref="H165:H168"/>
    <mergeCell ref="F165:F168"/>
    <mergeCell ref="G165:G168"/>
    <mergeCell ref="B124:B130"/>
    <mergeCell ref="A124:A130"/>
    <mergeCell ref="C132:C138"/>
    <mergeCell ref="A132:A138"/>
    <mergeCell ref="B132:B138"/>
    <mergeCell ref="F132:F138"/>
    <mergeCell ref="E132:E138"/>
    <mergeCell ref="D132:D138"/>
    <mergeCell ref="B139:J139"/>
    <mergeCell ref="E124:E130"/>
    <mergeCell ref="D124:D130"/>
    <mergeCell ref="C124:C130"/>
    <mergeCell ref="H132:H138"/>
    <mergeCell ref="G132:G138"/>
    <mergeCell ref="E165:E168"/>
    <mergeCell ref="D165:D168"/>
    <mergeCell ref="A92:A98"/>
    <mergeCell ref="D100:D106"/>
    <mergeCell ref="C100:C106"/>
    <mergeCell ref="B100:B106"/>
    <mergeCell ref="A100:A106"/>
    <mergeCell ref="E100:E102"/>
    <mergeCell ref="E92:E94"/>
    <mergeCell ref="E95:E98"/>
    <mergeCell ref="E103:E106"/>
    <mergeCell ref="C108:C114"/>
    <mergeCell ref="A108:A114"/>
    <mergeCell ref="B108:B114"/>
    <mergeCell ref="D108:D114"/>
    <mergeCell ref="E108:E114"/>
    <mergeCell ref="A116:A122"/>
    <mergeCell ref="B116:B122"/>
    <mergeCell ref="C116:C122"/>
    <mergeCell ref="D116:D122"/>
    <mergeCell ref="E116:E122"/>
    <mergeCell ref="G116:G122"/>
    <mergeCell ref="H116:H122"/>
    <mergeCell ref="G124:G130"/>
    <mergeCell ref="H124:H130"/>
    <mergeCell ref="G100:G102"/>
    <mergeCell ref="H100:H102"/>
    <mergeCell ref="G103:G106"/>
    <mergeCell ref="H103:H106"/>
    <mergeCell ref="F124:F130"/>
    <mergeCell ref="F100:F102"/>
    <mergeCell ref="F103:F106"/>
    <mergeCell ref="F108:F114"/>
    <mergeCell ref="G108:G114"/>
    <mergeCell ref="H108:H114"/>
    <mergeCell ref="F116:F122"/>
    <mergeCell ref="G92:G94"/>
    <mergeCell ref="B73:J73"/>
    <mergeCell ref="B75:B81"/>
    <mergeCell ref="C75:C81"/>
    <mergeCell ref="D75:D81"/>
    <mergeCell ref="H92:H94"/>
    <mergeCell ref="F95:F98"/>
    <mergeCell ref="G95:G98"/>
    <mergeCell ref="H95:H98"/>
    <mergeCell ref="D92:D98"/>
    <mergeCell ref="F92:F94"/>
    <mergeCell ref="C92:C98"/>
    <mergeCell ref="B92:B98"/>
    <mergeCell ref="E79:E81"/>
    <mergeCell ref="F79:F81"/>
    <mergeCell ref="G79:G81"/>
    <mergeCell ref="H79:H81"/>
    <mergeCell ref="E75:E78"/>
    <mergeCell ref="F75:F78"/>
    <mergeCell ref="G75:G78"/>
    <mergeCell ref="H75:H78"/>
    <mergeCell ref="G42:G48"/>
    <mergeCell ref="H42:H48"/>
    <mergeCell ref="G50:G56"/>
    <mergeCell ref="H50:H56"/>
    <mergeCell ref="A42:A48"/>
    <mergeCell ref="B42:B48"/>
    <mergeCell ref="C42:C48"/>
    <mergeCell ref="D42:D48"/>
    <mergeCell ref="A50:A56"/>
    <mergeCell ref="B50:B56"/>
    <mergeCell ref="C50:C56"/>
    <mergeCell ref="D50:D56"/>
    <mergeCell ref="E42:E48"/>
    <mergeCell ref="F42:F48"/>
    <mergeCell ref="F50:F56"/>
    <mergeCell ref="E50:E56"/>
    <mergeCell ref="D26:D32"/>
    <mergeCell ref="A26:A32"/>
    <mergeCell ref="B26:B32"/>
    <mergeCell ref="C26:C32"/>
    <mergeCell ref="G26:G32"/>
    <mergeCell ref="H26:H32"/>
    <mergeCell ref="E26:E32"/>
    <mergeCell ref="F26:F32"/>
    <mergeCell ref="A34:A40"/>
    <mergeCell ref="B34:B40"/>
    <mergeCell ref="C34:C40"/>
    <mergeCell ref="D34:D40"/>
    <mergeCell ref="G34:G40"/>
    <mergeCell ref="H34:H40"/>
    <mergeCell ref="E34:E40"/>
    <mergeCell ref="F34:F40"/>
    <mergeCell ref="D10:D16"/>
    <mergeCell ref="E10:E16"/>
    <mergeCell ref="F10:F16"/>
    <mergeCell ref="G10:G16"/>
    <mergeCell ref="H10:H16"/>
    <mergeCell ref="A18:A24"/>
    <mergeCell ref="B18:B24"/>
    <mergeCell ref="C18:C24"/>
    <mergeCell ref="D18:D24"/>
    <mergeCell ref="E18:E24"/>
    <mergeCell ref="F18:F24"/>
    <mergeCell ref="G18:G24"/>
    <mergeCell ref="H18:H24"/>
    <mergeCell ref="A205:I205"/>
    <mergeCell ref="C182:C188"/>
    <mergeCell ref="A182:A188"/>
    <mergeCell ref="B182:B188"/>
    <mergeCell ref="E182:E184"/>
    <mergeCell ref="F182:F184"/>
    <mergeCell ref="G182:G184"/>
    <mergeCell ref="H182:H184"/>
    <mergeCell ref="E185:E188"/>
    <mergeCell ref="F185:F188"/>
    <mergeCell ref="G185:G188"/>
    <mergeCell ref="H185:H188"/>
    <mergeCell ref="D182:D188"/>
    <mergeCell ref="C198:C204"/>
    <mergeCell ref="K65:L65"/>
    <mergeCell ref="G58:G64"/>
    <mergeCell ref="H58:H64"/>
    <mergeCell ref="A58:A64"/>
    <mergeCell ref="B58:B64"/>
    <mergeCell ref="C58:C64"/>
    <mergeCell ref="D58:D64"/>
    <mergeCell ref="A66:A72"/>
    <mergeCell ref="B66:B72"/>
    <mergeCell ref="C66:C72"/>
    <mergeCell ref="D66:D72"/>
    <mergeCell ref="G66:G72"/>
    <mergeCell ref="H66:H72"/>
    <mergeCell ref="E58:E64"/>
    <mergeCell ref="F58:F64"/>
    <mergeCell ref="E66:E72"/>
    <mergeCell ref="F66:F72"/>
    <mergeCell ref="A75:A81"/>
    <mergeCell ref="A84:A90"/>
    <mergeCell ref="A4:J4"/>
    <mergeCell ref="A5:A6"/>
    <mergeCell ref="B5:B6"/>
    <mergeCell ref="C5:C6"/>
    <mergeCell ref="I5:I6"/>
    <mergeCell ref="J5:J6"/>
    <mergeCell ref="B82:J82"/>
    <mergeCell ref="G84:G90"/>
    <mergeCell ref="H84:H90"/>
    <mergeCell ref="F84:F90"/>
    <mergeCell ref="B84:B90"/>
    <mergeCell ref="C84:C90"/>
    <mergeCell ref="D84:D90"/>
    <mergeCell ref="E84:E90"/>
    <mergeCell ref="D5:D6"/>
    <mergeCell ref="E5:F5"/>
    <mergeCell ref="A10:A16"/>
    <mergeCell ref="B8:J8"/>
    <mergeCell ref="B7:J7"/>
    <mergeCell ref="G5:H5"/>
    <mergeCell ref="B10:B16"/>
    <mergeCell ref="C10:C16"/>
  </mergeCells>
  <phoneticPr fontId="3" type="noConversion"/>
  <pageMargins left="0.25" right="0.25" top="0.75" bottom="0.75" header="0.3" footer="0.3"/>
  <pageSetup paperSize="9" scale="69" fitToHeight="0" orientation="landscape" r:id="rId1"/>
  <rowBreaks count="1" manualBreakCount="1">
    <brk id="215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0EA94-35D8-4384-916D-20FF26F6D5B0}">
  <sheetPr>
    <pageSetUpPr fitToPage="1"/>
  </sheetPr>
  <dimension ref="A4:J172"/>
  <sheetViews>
    <sheetView zoomScale="110" zoomScaleNormal="110" workbookViewId="0">
      <pane ySplit="6" topLeftCell="A7" activePane="bottomLeft" state="frozen"/>
      <selection activeCell="I210" sqref="I210"/>
      <selection pane="bottomLeft" activeCell="A148" sqref="A148:I148"/>
    </sheetView>
  </sheetViews>
  <sheetFormatPr defaultColWidth="9.140625" defaultRowHeight="12" x14ac:dyDescent="0.2"/>
  <cols>
    <col min="1" max="1" width="13.85546875" style="23" customWidth="1"/>
    <col min="2" max="2" width="38" style="24" customWidth="1"/>
    <col min="3" max="3" width="16.140625" style="22" customWidth="1"/>
    <col min="4" max="4" width="30" style="24" customWidth="1"/>
    <col min="5" max="5" width="38.28515625" style="24" customWidth="1"/>
    <col min="6" max="6" width="6.28515625" style="24" customWidth="1"/>
    <col min="7" max="7" width="6.7109375" style="23" customWidth="1"/>
    <col min="8" max="8" width="8.85546875" style="23" customWidth="1"/>
    <col min="9" max="9" width="40.42578125" style="22" customWidth="1"/>
    <col min="10" max="10" width="10.7109375" style="24" customWidth="1"/>
    <col min="11" max="16384" width="9.140625" style="24"/>
  </cols>
  <sheetData>
    <row r="4" spans="1:10" ht="15" customHeight="1" thickBot="1" x14ac:dyDescent="0.25">
      <c r="A4" s="367" t="s">
        <v>623</v>
      </c>
      <c r="B4" s="368"/>
      <c r="C4" s="368"/>
      <c r="D4" s="368"/>
      <c r="E4" s="368"/>
      <c r="F4" s="368"/>
      <c r="G4" s="368"/>
      <c r="H4" s="368"/>
      <c r="I4" s="368"/>
      <c r="J4" s="368"/>
    </row>
    <row r="5" spans="1:10" ht="35.25" customHeight="1" x14ac:dyDescent="0.2">
      <c r="A5" s="272" t="s">
        <v>498</v>
      </c>
      <c r="B5" s="268" t="s">
        <v>505</v>
      </c>
      <c r="C5" s="258" t="s">
        <v>497</v>
      </c>
      <c r="D5" s="258" t="s">
        <v>502</v>
      </c>
      <c r="E5" s="274" t="s">
        <v>0</v>
      </c>
      <c r="F5" s="275"/>
      <c r="G5" s="286" t="s">
        <v>1</v>
      </c>
      <c r="H5" s="287"/>
      <c r="I5" s="258" t="s">
        <v>504</v>
      </c>
      <c r="J5" s="268" t="s">
        <v>843</v>
      </c>
    </row>
    <row r="6" spans="1:10" ht="36" customHeight="1" thickBot="1" x14ac:dyDescent="0.25">
      <c r="A6" s="273"/>
      <c r="B6" s="269"/>
      <c r="C6" s="259"/>
      <c r="D6" s="259"/>
      <c r="E6" s="105" t="s">
        <v>2</v>
      </c>
      <c r="F6" s="105" t="s">
        <v>3</v>
      </c>
      <c r="G6" s="105">
        <v>2025</v>
      </c>
      <c r="H6" s="96" t="s">
        <v>503</v>
      </c>
      <c r="I6" s="259"/>
      <c r="J6" s="269"/>
    </row>
    <row r="7" spans="1:10" s="22" customFormat="1" ht="14.25" customHeight="1" x14ac:dyDescent="0.2">
      <c r="A7" s="34" t="s">
        <v>624</v>
      </c>
      <c r="B7" s="394" t="s">
        <v>625</v>
      </c>
      <c r="C7" s="395"/>
      <c r="D7" s="395"/>
      <c r="E7" s="395"/>
      <c r="F7" s="395"/>
      <c r="G7" s="395"/>
      <c r="H7" s="395"/>
      <c r="I7" s="395"/>
      <c r="J7" s="396"/>
    </row>
    <row r="8" spans="1:10" ht="15.75" customHeight="1" x14ac:dyDescent="0.2">
      <c r="A8" s="35" t="s">
        <v>232</v>
      </c>
      <c r="B8" s="315" t="s">
        <v>233</v>
      </c>
      <c r="C8" s="316"/>
      <c r="D8" s="316"/>
      <c r="E8" s="316"/>
      <c r="F8" s="316"/>
      <c r="G8" s="316"/>
      <c r="H8" s="316"/>
      <c r="I8" s="316"/>
      <c r="J8" s="369"/>
    </row>
    <row r="9" spans="1:10" ht="24.75" customHeight="1" x14ac:dyDescent="0.2">
      <c r="A9" s="39" t="s">
        <v>234</v>
      </c>
      <c r="B9" s="45" t="s">
        <v>361</v>
      </c>
      <c r="C9" s="160"/>
      <c r="D9" s="161"/>
      <c r="E9" s="40"/>
      <c r="F9" s="41"/>
      <c r="G9" s="49"/>
      <c r="H9" s="49"/>
      <c r="I9" s="37"/>
      <c r="J9" s="38">
        <f>SUM(J10:J16)</f>
        <v>0</v>
      </c>
    </row>
    <row r="10" spans="1:10" ht="24" x14ac:dyDescent="0.2">
      <c r="A10" s="240"/>
      <c r="B10" s="243"/>
      <c r="C10" s="246" t="s">
        <v>514</v>
      </c>
      <c r="D10" s="249" t="s">
        <v>791</v>
      </c>
      <c r="E10" s="263" t="s">
        <v>471</v>
      </c>
      <c r="F10" s="263" t="s">
        <v>16</v>
      </c>
      <c r="G10" s="255" t="s">
        <v>66</v>
      </c>
      <c r="H10" s="255" t="s">
        <v>66</v>
      </c>
      <c r="I10" s="42" t="s">
        <v>8</v>
      </c>
      <c r="J10" s="43"/>
    </row>
    <row r="11" spans="1:10" x14ac:dyDescent="0.2">
      <c r="A11" s="241"/>
      <c r="B11" s="244"/>
      <c r="C11" s="247"/>
      <c r="D11" s="250"/>
      <c r="E11" s="264"/>
      <c r="F11" s="264"/>
      <c r="G11" s="256"/>
      <c r="H11" s="256"/>
      <c r="I11" s="42" t="s">
        <v>10</v>
      </c>
      <c r="J11" s="43"/>
    </row>
    <row r="12" spans="1:10" x14ac:dyDescent="0.2">
      <c r="A12" s="241"/>
      <c r="B12" s="244"/>
      <c r="C12" s="247"/>
      <c r="D12" s="250"/>
      <c r="E12" s="264"/>
      <c r="F12" s="264"/>
      <c r="G12" s="256"/>
      <c r="H12" s="256"/>
      <c r="I12" s="42" t="s">
        <v>11</v>
      </c>
      <c r="J12" s="43"/>
    </row>
    <row r="13" spans="1:10" ht="24" x14ac:dyDescent="0.2">
      <c r="A13" s="241"/>
      <c r="B13" s="244"/>
      <c r="C13" s="247"/>
      <c r="D13" s="250"/>
      <c r="E13" s="264"/>
      <c r="F13" s="264"/>
      <c r="G13" s="256"/>
      <c r="H13" s="256"/>
      <c r="I13" s="42" t="s">
        <v>12</v>
      </c>
      <c r="J13" s="43"/>
    </row>
    <row r="14" spans="1:10" x14ac:dyDescent="0.2">
      <c r="A14" s="241"/>
      <c r="B14" s="244"/>
      <c r="C14" s="247"/>
      <c r="D14" s="250"/>
      <c r="E14" s="264"/>
      <c r="F14" s="264"/>
      <c r="G14" s="256"/>
      <c r="H14" s="256"/>
      <c r="I14" s="42" t="s">
        <v>13</v>
      </c>
      <c r="J14" s="43"/>
    </row>
    <row r="15" spans="1:10" x14ac:dyDescent="0.2">
      <c r="A15" s="241"/>
      <c r="B15" s="244"/>
      <c r="C15" s="247"/>
      <c r="D15" s="250"/>
      <c r="E15" s="264"/>
      <c r="F15" s="264"/>
      <c r="G15" s="256"/>
      <c r="H15" s="256"/>
      <c r="I15" s="42" t="s">
        <v>14</v>
      </c>
      <c r="J15" s="43"/>
    </row>
    <row r="16" spans="1:10" x14ac:dyDescent="0.2">
      <c r="A16" s="242"/>
      <c r="B16" s="245"/>
      <c r="C16" s="248"/>
      <c r="D16" s="251"/>
      <c r="E16" s="265"/>
      <c r="F16" s="265"/>
      <c r="G16" s="257"/>
      <c r="H16" s="257"/>
      <c r="I16" s="42" t="s">
        <v>15</v>
      </c>
      <c r="J16" s="43"/>
    </row>
    <row r="17" spans="1:10" ht="24.75" customHeight="1" x14ac:dyDescent="0.2">
      <c r="A17" s="39" t="s">
        <v>235</v>
      </c>
      <c r="B17" s="45" t="s">
        <v>360</v>
      </c>
      <c r="C17" s="160"/>
      <c r="D17" s="161"/>
      <c r="E17" s="40"/>
      <c r="F17" s="41"/>
      <c r="G17" s="49"/>
      <c r="H17" s="49"/>
      <c r="I17" s="47"/>
      <c r="J17" s="38">
        <f>SUM(J18:J24)</f>
        <v>0</v>
      </c>
    </row>
    <row r="18" spans="1:10" ht="24" customHeight="1" x14ac:dyDescent="0.2">
      <c r="A18" s="240"/>
      <c r="B18" s="243"/>
      <c r="C18" s="246" t="s">
        <v>514</v>
      </c>
      <c r="D18" s="249" t="s">
        <v>791</v>
      </c>
      <c r="E18" s="263" t="s">
        <v>472</v>
      </c>
      <c r="F18" s="255" t="s">
        <v>16</v>
      </c>
      <c r="G18" s="255" t="s">
        <v>66</v>
      </c>
      <c r="H18" s="255" t="s">
        <v>66</v>
      </c>
      <c r="I18" s="42" t="s">
        <v>8</v>
      </c>
      <c r="J18" s="43"/>
    </row>
    <row r="19" spans="1:10" x14ac:dyDescent="0.2">
      <c r="A19" s="241"/>
      <c r="B19" s="244"/>
      <c r="C19" s="247"/>
      <c r="D19" s="250"/>
      <c r="E19" s="264"/>
      <c r="F19" s="256"/>
      <c r="G19" s="256"/>
      <c r="H19" s="256"/>
      <c r="I19" s="42" t="s">
        <v>10</v>
      </c>
      <c r="J19" s="43"/>
    </row>
    <row r="20" spans="1:10" x14ac:dyDescent="0.2">
      <c r="A20" s="241"/>
      <c r="B20" s="244"/>
      <c r="C20" s="247"/>
      <c r="D20" s="250"/>
      <c r="E20" s="264"/>
      <c r="F20" s="256"/>
      <c r="G20" s="256"/>
      <c r="H20" s="256"/>
      <c r="I20" s="42" t="s">
        <v>11</v>
      </c>
      <c r="J20" s="43"/>
    </row>
    <row r="21" spans="1:10" ht="24" x14ac:dyDescent="0.2">
      <c r="A21" s="241"/>
      <c r="B21" s="244"/>
      <c r="C21" s="247"/>
      <c r="D21" s="250"/>
      <c r="E21" s="264"/>
      <c r="F21" s="256"/>
      <c r="G21" s="256"/>
      <c r="H21" s="256"/>
      <c r="I21" s="42" t="s">
        <v>12</v>
      </c>
      <c r="J21" s="43"/>
    </row>
    <row r="22" spans="1:10" x14ac:dyDescent="0.2">
      <c r="A22" s="241"/>
      <c r="B22" s="244"/>
      <c r="C22" s="247"/>
      <c r="D22" s="250"/>
      <c r="E22" s="264"/>
      <c r="F22" s="256"/>
      <c r="G22" s="256"/>
      <c r="H22" s="256"/>
      <c r="I22" s="42" t="s">
        <v>13</v>
      </c>
      <c r="J22" s="43"/>
    </row>
    <row r="23" spans="1:10" x14ac:dyDescent="0.2">
      <c r="A23" s="241"/>
      <c r="B23" s="244"/>
      <c r="C23" s="247"/>
      <c r="D23" s="250"/>
      <c r="E23" s="264"/>
      <c r="F23" s="256"/>
      <c r="G23" s="256"/>
      <c r="H23" s="256"/>
      <c r="I23" s="42" t="s">
        <v>14</v>
      </c>
      <c r="J23" s="43"/>
    </row>
    <row r="24" spans="1:10" x14ac:dyDescent="0.2">
      <c r="A24" s="242"/>
      <c r="B24" s="245"/>
      <c r="C24" s="248"/>
      <c r="D24" s="251"/>
      <c r="E24" s="265"/>
      <c r="F24" s="257"/>
      <c r="G24" s="257"/>
      <c r="H24" s="257"/>
      <c r="I24" s="42" t="s">
        <v>15</v>
      </c>
      <c r="J24" s="43"/>
    </row>
    <row r="25" spans="1:10" ht="15.75" customHeight="1" x14ac:dyDescent="0.2">
      <c r="A25" s="151" t="s">
        <v>236</v>
      </c>
      <c r="B25" s="315" t="s">
        <v>237</v>
      </c>
      <c r="C25" s="316"/>
      <c r="D25" s="316"/>
      <c r="E25" s="316"/>
      <c r="F25" s="316"/>
      <c r="G25" s="316"/>
      <c r="H25" s="316"/>
      <c r="I25" s="316"/>
      <c r="J25" s="369"/>
    </row>
    <row r="26" spans="1:10" ht="24" x14ac:dyDescent="0.2">
      <c r="A26" s="46" t="s">
        <v>368</v>
      </c>
      <c r="B26" s="45" t="s">
        <v>347</v>
      </c>
      <c r="C26" s="160"/>
      <c r="D26" s="166"/>
      <c r="E26" s="40"/>
      <c r="F26" s="41"/>
      <c r="G26" s="69"/>
      <c r="H26" s="69"/>
      <c r="I26" s="37"/>
      <c r="J26" s="38">
        <f>SUM(J27:J33)</f>
        <v>320</v>
      </c>
    </row>
    <row r="27" spans="1:10" ht="24.75" customHeight="1" x14ac:dyDescent="0.2">
      <c r="A27" s="240"/>
      <c r="B27" s="243"/>
      <c r="C27" s="246" t="s">
        <v>564</v>
      </c>
      <c r="D27" s="263" t="s">
        <v>709</v>
      </c>
      <c r="E27" s="391" t="s">
        <v>238</v>
      </c>
      <c r="F27" s="255" t="s">
        <v>16</v>
      </c>
      <c r="G27" s="255">
        <v>20</v>
      </c>
      <c r="H27" s="255" t="s">
        <v>944</v>
      </c>
      <c r="I27" s="42" t="s">
        <v>8</v>
      </c>
      <c r="J27" s="43"/>
    </row>
    <row r="28" spans="1:10" x14ac:dyDescent="0.2">
      <c r="A28" s="241"/>
      <c r="B28" s="244"/>
      <c r="C28" s="247"/>
      <c r="D28" s="264"/>
      <c r="E28" s="392"/>
      <c r="F28" s="256"/>
      <c r="G28" s="256"/>
      <c r="H28" s="256"/>
      <c r="I28" s="42" t="s">
        <v>10</v>
      </c>
      <c r="J28" s="43">
        <v>320</v>
      </c>
    </row>
    <row r="29" spans="1:10" x14ac:dyDescent="0.2">
      <c r="A29" s="241"/>
      <c r="B29" s="244"/>
      <c r="C29" s="247"/>
      <c r="D29" s="264"/>
      <c r="E29" s="392"/>
      <c r="F29" s="256"/>
      <c r="G29" s="256"/>
      <c r="H29" s="256"/>
      <c r="I29" s="42" t="s">
        <v>11</v>
      </c>
      <c r="J29" s="43"/>
    </row>
    <row r="30" spans="1:10" ht="21.75" customHeight="1" x14ac:dyDescent="0.2">
      <c r="A30" s="241"/>
      <c r="B30" s="244"/>
      <c r="C30" s="247"/>
      <c r="D30" s="264"/>
      <c r="E30" s="392"/>
      <c r="F30" s="256"/>
      <c r="G30" s="256"/>
      <c r="H30" s="256"/>
      <c r="I30" s="42" t="s">
        <v>12</v>
      </c>
      <c r="J30" s="43"/>
    </row>
    <row r="31" spans="1:10" x14ac:dyDescent="0.2">
      <c r="A31" s="241"/>
      <c r="B31" s="244"/>
      <c r="C31" s="247"/>
      <c r="D31" s="264"/>
      <c r="E31" s="392"/>
      <c r="F31" s="256"/>
      <c r="G31" s="256"/>
      <c r="H31" s="256"/>
      <c r="I31" s="42" t="s">
        <v>13</v>
      </c>
      <c r="J31" s="43"/>
    </row>
    <row r="32" spans="1:10" x14ac:dyDescent="0.2">
      <c r="A32" s="241"/>
      <c r="B32" s="244"/>
      <c r="C32" s="247"/>
      <c r="D32" s="264"/>
      <c r="E32" s="392"/>
      <c r="F32" s="256"/>
      <c r="G32" s="256"/>
      <c r="H32" s="256"/>
      <c r="I32" s="42" t="s">
        <v>14</v>
      </c>
      <c r="J32" s="43"/>
    </row>
    <row r="33" spans="1:10" x14ac:dyDescent="0.2">
      <c r="A33" s="242"/>
      <c r="B33" s="245"/>
      <c r="C33" s="248"/>
      <c r="D33" s="265"/>
      <c r="E33" s="393"/>
      <c r="F33" s="257"/>
      <c r="G33" s="257"/>
      <c r="H33" s="257"/>
      <c r="I33" s="42" t="s">
        <v>15</v>
      </c>
      <c r="J33" s="43"/>
    </row>
    <row r="34" spans="1:10" ht="24" x14ac:dyDescent="0.2">
      <c r="A34" s="46" t="s">
        <v>359</v>
      </c>
      <c r="B34" s="45" t="s">
        <v>484</v>
      </c>
      <c r="C34" s="160"/>
      <c r="D34" s="166"/>
      <c r="E34" s="40"/>
      <c r="F34" s="41"/>
      <c r="G34" s="49"/>
      <c r="H34" s="49"/>
      <c r="I34" s="37"/>
      <c r="J34" s="38">
        <f>SUM(J35:J41)</f>
        <v>0</v>
      </c>
    </row>
    <row r="35" spans="1:10" ht="24" x14ac:dyDescent="0.2">
      <c r="A35" s="240"/>
      <c r="B35" s="243"/>
      <c r="C35" s="246" t="s">
        <v>564</v>
      </c>
      <c r="D35" s="263" t="s">
        <v>710</v>
      </c>
      <c r="E35" s="263" t="s">
        <v>348</v>
      </c>
      <c r="F35" s="255" t="s">
        <v>16</v>
      </c>
      <c r="G35" s="255" t="s">
        <v>66</v>
      </c>
      <c r="H35" s="255" t="s">
        <v>66</v>
      </c>
      <c r="I35" s="42" t="s">
        <v>8</v>
      </c>
      <c r="J35" s="43"/>
    </row>
    <row r="36" spans="1:10" ht="10.5" customHeight="1" x14ac:dyDescent="0.2">
      <c r="A36" s="241"/>
      <c r="B36" s="244"/>
      <c r="C36" s="247"/>
      <c r="D36" s="264"/>
      <c r="E36" s="264"/>
      <c r="F36" s="256"/>
      <c r="G36" s="256"/>
      <c r="H36" s="256"/>
      <c r="I36" s="42" t="s">
        <v>10</v>
      </c>
      <c r="J36" s="43"/>
    </row>
    <row r="37" spans="1:10" x14ac:dyDescent="0.2">
      <c r="A37" s="241"/>
      <c r="B37" s="244"/>
      <c r="C37" s="247"/>
      <c r="D37" s="264"/>
      <c r="E37" s="264"/>
      <c r="F37" s="256"/>
      <c r="G37" s="256"/>
      <c r="H37" s="256"/>
      <c r="I37" s="42" t="s">
        <v>11</v>
      </c>
      <c r="J37" s="43"/>
    </row>
    <row r="38" spans="1:10" ht="22.5" customHeight="1" x14ac:dyDescent="0.2">
      <c r="A38" s="241"/>
      <c r="B38" s="244"/>
      <c r="C38" s="247"/>
      <c r="D38" s="264"/>
      <c r="E38" s="264"/>
      <c r="F38" s="256"/>
      <c r="G38" s="256"/>
      <c r="H38" s="256"/>
      <c r="I38" s="42" t="s">
        <v>12</v>
      </c>
      <c r="J38" s="43"/>
    </row>
    <row r="39" spans="1:10" x14ac:dyDescent="0.2">
      <c r="A39" s="241"/>
      <c r="B39" s="244"/>
      <c r="C39" s="247"/>
      <c r="D39" s="264"/>
      <c r="E39" s="264"/>
      <c r="F39" s="256"/>
      <c r="G39" s="256"/>
      <c r="H39" s="256"/>
      <c r="I39" s="42" t="s">
        <v>13</v>
      </c>
      <c r="J39" s="43"/>
    </row>
    <row r="40" spans="1:10" x14ac:dyDescent="0.2">
      <c r="A40" s="241"/>
      <c r="B40" s="244"/>
      <c r="C40" s="247"/>
      <c r="D40" s="264"/>
      <c r="E40" s="264"/>
      <c r="F40" s="256"/>
      <c r="G40" s="256"/>
      <c r="H40" s="256"/>
      <c r="I40" s="42" t="s">
        <v>14</v>
      </c>
      <c r="J40" s="43"/>
    </row>
    <row r="41" spans="1:10" x14ac:dyDescent="0.2">
      <c r="A41" s="242"/>
      <c r="B41" s="245"/>
      <c r="C41" s="248"/>
      <c r="D41" s="265"/>
      <c r="E41" s="265"/>
      <c r="F41" s="257"/>
      <c r="G41" s="257"/>
      <c r="H41" s="257"/>
      <c r="I41" s="42" t="s">
        <v>15</v>
      </c>
      <c r="J41" s="43"/>
    </row>
    <row r="42" spans="1:10" ht="13.5" customHeight="1" x14ac:dyDescent="0.2">
      <c r="A42" s="151" t="s">
        <v>239</v>
      </c>
      <c r="B42" s="315" t="s">
        <v>240</v>
      </c>
      <c r="C42" s="316"/>
      <c r="D42" s="316"/>
      <c r="E42" s="316"/>
      <c r="F42" s="316"/>
      <c r="G42" s="316"/>
      <c r="H42" s="316"/>
      <c r="I42" s="316"/>
      <c r="J42" s="369"/>
    </row>
    <row r="43" spans="1:10" ht="14.25" customHeight="1" x14ac:dyDescent="0.2">
      <c r="A43" s="39" t="s">
        <v>241</v>
      </c>
      <c r="B43" s="45" t="s">
        <v>242</v>
      </c>
      <c r="C43" s="160"/>
      <c r="D43" s="161"/>
      <c r="E43" s="40"/>
      <c r="F43" s="41"/>
      <c r="G43" s="69"/>
      <c r="H43" s="69"/>
      <c r="I43" s="37"/>
      <c r="J43" s="38">
        <f>SUM(J44:J50)</f>
        <v>16</v>
      </c>
    </row>
    <row r="44" spans="1:10" ht="24" x14ac:dyDescent="0.2">
      <c r="A44" s="240"/>
      <c r="B44" s="243"/>
      <c r="C44" s="246" t="s">
        <v>506</v>
      </c>
      <c r="D44" s="263" t="s">
        <v>711</v>
      </c>
      <c r="E44" s="263" t="s">
        <v>243</v>
      </c>
      <c r="F44" s="255" t="s">
        <v>16</v>
      </c>
      <c r="G44" s="255">
        <v>5</v>
      </c>
      <c r="H44" s="255" t="s">
        <v>943</v>
      </c>
      <c r="I44" s="42" t="s">
        <v>8</v>
      </c>
      <c r="J44" s="43">
        <v>16</v>
      </c>
    </row>
    <row r="45" spans="1:10" x14ac:dyDescent="0.2">
      <c r="A45" s="241"/>
      <c r="B45" s="244"/>
      <c r="C45" s="247"/>
      <c r="D45" s="264"/>
      <c r="E45" s="264"/>
      <c r="F45" s="256"/>
      <c r="G45" s="256"/>
      <c r="H45" s="256"/>
      <c r="I45" s="42" t="s">
        <v>10</v>
      </c>
      <c r="J45" s="43"/>
    </row>
    <row r="46" spans="1:10" x14ac:dyDescent="0.2">
      <c r="A46" s="241"/>
      <c r="B46" s="244"/>
      <c r="C46" s="247"/>
      <c r="D46" s="264"/>
      <c r="E46" s="264"/>
      <c r="F46" s="256"/>
      <c r="G46" s="256"/>
      <c r="H46" s="256"/>
      <c r="I46" s="42" t="s">
        <v>11</v>
      </c>
      <c r="J46" s="43"/>
    </row>
    <row r="47" spans="1:10" ht="24" x14ac:dyDescent="0.2">
      <c r="A47" s="241"/>
      <c r="B47" s="244"/>
      <c r="C47" s="247"/>
      <c r="D47" s="264"/>
      <c r="E47" s="264"/>
      <c r="F47" s="256"/>
      <c r="G47" s="256"/>
      <c r="H47" s="256"/>
      <c r="I47" s="42" t="s">
        <v>12</v>
      </c>
      <c r="J47" s="43"/>
    </row>
    <row r="48" spans="1:10" x14ac:dyDescent="0.2">
      <c r="A48" s="241"/>
      <c r="B48" s="244"/>
      <c r="C48" s="247"/>
      <c r="D48" s="264"/>
      <c r="E48" s="264"/>
      <c r="F48" s="256"/>
      <c r="G48" s="256"/>
      <c r="H48" s="256"/>
      <c r="I48" s="42" t="s">
        <v>13</v>
      </c>
      <c r="J48" s="43"/>
    </row>
    <row r="49" spans="1:10" x14ac:dyDescent="0.2">
      <c r="A49" s="241"/>
      <c r="B49" s="244"/>
      <c r="C49" s="247"/>
      <c r="D49" s="264"/>
      <c r="E49" s="264"/>
      <c r="F49" s="256"/>
      <c r="G49" s="256"/>
      <c r="H49" s="256"/>
      <c r="I49" s="42" t="s">
        <v>14</v>
      </c>
      <c r="J49" s="43"/>
    </row>
    <row r="50" spans="1:10" x14ac:dyDescent="0.2">
      <c r="A50" s="242"/>
      <c r="B50" s="245"/>
      <c r="C50" s="248"/>
      <c r="D50" s="265"/>
      <c r="E50" s="265"/>
      <c r="F50" s="257"/>
      <c r="G50" s="257"/>
      <c r="H50" s="257"/>
      <c r="I50" s="42" t="s">
        <v>15</v>
      </c>
      <c r="J50" s="43"/>
    </row>
    <row r="51" spans="1:10" ht="36" x14ac:dyDescent="0.2">
      <c r="A51" s="39" t="s">
        <v>921</v>
      </c>
      <c r="B51" s="45" t="s">
        <v>922</v>
      </c>
      <c r="C51" s="160"/>
      <c r="D51" s="161"/>
      <c r="E51" s="40"/>
      <c r="F51" s="41"/>
      <c r="G51" s="69"/>
      <c r="H51" s="69"/>
      <c r="I51" s="37"/>
      <c r="J51" s="38">
        <f>SUM(J52:J58)</f>
        <v>0</v>
      </c>
    </row>
    <row r="52" spans="1:10" ht="24" x14ac:dyDescent="0.2">
      <c r="A52" s="240"/>
      <c r="B52" s="243"/>
      <c r="C52" s="246" t="s">
        <v>550</v>
      </c>
      <c r="D52" s="263" t="s">
        <v>821</v>
      </c>
      <c r="E52" s="263" t="s">
        <v>923</v>
      </c>
      <c r="F52" s="255" t="s">
        <v>16</v>
      </c>
      <c r="G52" s="255">
        <v>0</v>
      </c>
      <c r="H52" s="255" t="s">
        <v>66</v>
      </c>
      <c r="I52" s="42" t="s">
        <v>8</v>
      </c>
      <c r="J52" s="43"/>
    </row>
    <row r="53" spans="1:10" x14ac:dyDescent="0.2">
      <c r="A53" s="241"/>
      <c r="B53" s="244"/>
      <c r="C53" s="247"/>
      <c r="D53" s="264"/>
      <c r="E53" s="264"/>
      <c r="F53" s="256"/>
      <c r="G53" s="256"/>
      <c r="H53" s="256"/>
      <c r="I53" s="42" t="s">
        <v>10</v>
      </c>
      <c r="J53" s="43"/>
    </row>
    <row r="54" spans="1:10" x14ac:dyDescent="0.2">
      <c r="A54" s="241"/>
      <c r="B54" s="244"/>
      <c r="C54" s="247"/>
      <c r="D54" s="264"/>
      <c r="E54" s="264"/>
      <c r="F54" s="256"/>
      <c r="G54" s="256"/>
      <c r="H54" s="256"/>
      <c r="I54" s="42" t="s">
        <v>11</v>
      </c>
      <c r="J54" s="43"/>
    </row>
    <row r="55" spans="1:10" ht="24" x14ac:dyDescent="0.2">
      <c r="A55" s="241"/>
      <c r="B55" s="244"/>
      <c r="C55" s="247"/>
      <c r="D55" s="264"/>
      <c r="E55" s="264"/>
      <c r="F55" s="256"/>
      <c r="G55" s="256"/>
      <c r="H55" s="256"/>
      <c r="I55" s="42" t="s">
        <v>12</v>
      </c>
      <c r="J55" s="43"/>
    </row>
    <row r="56" spans="1:10" x14ac:dyDescent="0.2">
      <c r="A56" s="241"/>
      <c r="B56" s="244"/>
      <c r="C56" s="247"/>
      <c r="D56" s="264"/>
      <c r="E56" s="264"/>
      <c r="F56" s="256"/>
      <c r="G56" s="256"/>
      <c r="H56" s="256"/>
      <c r="I56" s="42" t="s">
        <v>13</v>
      </c>
      <c r="J56" s="43"/>
    </row>
    <row r="57" spans="1:10" x14ac:dyDescent="0.2">
      <c r="A57" s="241"/>
      <c r="B57" s="244"/>
      <c r="C57" s="247"/>
      <c r="D57" s="264"/>
      <c r="E57" s="264"/>
      <c r="F57" s="256"/>
      <c r="G57" s="256"/>
      <c r="H57" s="256"/>
      <c r="I57" s="42" t="s">
        <v>14</v>
      </c>
      <c r="J57" s="43"/>
    </row>
    <row r="58" spans="1:10" x14ac:dyDescent="0.2">
      <c r="A58" s="242"/>
      <c r="B58" s="245"/>
      <c r="C58" s="248"/>
      <c r="D58" s="265"/>
      <c r="E58" s="265"/>
      <c r="F58" s="257"/>
      <c r="G58" s="257"/>
      <c r="H58" s="257"/>
      <c r="I58" s="42" t="s">
        <v>15</v>
      </c>
      <c r="J58" s="43"/>
    </row>
    <row r="59" spans="1:10" ht="15.75" customHeight="1" x14ac:dyDescent="0.2">
      <c r="A59" s="35" t="s">
        <v>244</v>
      </c>
      <c r="B59" s="315" t="s">
        <v>212</v>
      </c>
      <c r="C59" s="316"/>
      <c r="D59" s="316"/>
      <c r="E59" s="316"/>
      <c r="F59" s="316"/>
      <c r="G59" s="316"/>
      <c r="H59" s="316"/>
      <c r="I59" s="316"/>
      <c r="J59" s="369"/>
    </row>
    <row r="60" spans="1:10" ht="12.75" customHeight="1" x14ac:dyDescent="0.2">
      <c r="A60" s="64" t="s">
        <v>245</v>
      </c>
      <c r="B60" s="36" t="s">
        <v>411</v>
      </c>
      <c r="C60" s="160"/>
      <c r="D60" s="166"/>
      <c r="E60" s="40"/>
      <c r="F60" s="41"/>
      <c r="G60" s="69"/>
      <c r="H60" s="69"/>
      <c r="I60" s="37"/>
      <c r="J60" s="38">
        <f>SUM(J61:J67)</f>
        <v>115.5</v>
      </c>
    </row>
    <row r="61" spans="1:10" ht="24" customHeight="1" x14ac:dyDescent="0.2">
      <c r="A61" s="240"/>
      <c r="B61" s="243"/>
      <c r="C61" s="246" t="s">
        <v>514</v>
      </c>
      <c r="D61" s="263" t="s">
        <v>708</v>
      </c>
      <c r="E61" s="252" t="s">
        <v>473</v>
      </c>
      <c r="F61" s="371" t="s">
        <v>246</v>
      </c>
      <c r="G61" s="324" t="s">
        <v>924</v>
      </c>
      <c r="H61" s="255" t="s">
        <v>943</v>
      </c>
      <c r="I61" s="42" t="s">
        <v>8</v>
      </c>
      <c r="J61" s="43">
        <v>115.5</v>
      </c>
    </row>
    <row r="62" spans="1:10" x14ac:dyDescent="0.2">
      <c r="A62" s="241"/>
      <c r="B62" s="244"/>
      <c r="C62" s="247"/>
      <c r="D62" s="264"/>
      <c r="E62" s="253"/>
      <c r="F62" s="372"/>
      <c r="G62" s="354"/>
      <c r="H62" s="256"/>
      <c r="I62" s="42" t="s">
        <v>10</v>
      </c>
      <c r="J62" s="43"/>
    </row>
    <row r="63" spans="1:10" x14ac:dyDescent="0.2">
      <c r="A63" s="241"/>
      <c r="B63" s="244"/>
      <c r="C63" s="247"/>
      <c r="D63" s="264"/>
      <c r="E63" s="253"/>
      <c r="F63" s="372"/>
      <c r="G63" s="354"/>
      <c r="H63" s="256"/>
      <c r="I63" s="42" t="s">
        <v>11</v>
      </c>
      <c r="J63" s="43"/>
    </row>
    <row r="64" spans="1:10" ht="24" x14ac:dyDescent="0.2">
      <c r="A64" s="241"/>
      <c r="B64" s="244"/>
      <c r="C64" s="247"/>
      <c r="D64" s="264"/>
      <c r="E64" s="253"/>
      <c r="F64" s="372"/>
      <c r="G64" s="354"/>
      <c r="H64" s="256"/>
      <c r="I64" s="42" t="s">
        <v>12</v>
      </c>
      <c r="J64" s="43"/>
    </row>
    <row r="65" spans="1:10" ht="12.75" customHeight="1" x14ac:dyDescent="0.2">
      <c r="A65" s="241"/>
      <c r="B65" s="244"/>
      <c r="C65" s="247"/>
      <c r="D65" s="264"/>
      <c r="E65" s="253"/>
      <c r="F65" s="372"/>
      <c r="G65" s="354"/>
      <c r="H65" s="256"/>
      <c r="I65" s="42" t="s">
        <v>13</v>
      </c>
      <c r="J65" s="43"/>
    </row>
    <row r="66" spans="1:10" x14ac:dyDescent="0.2">
      <c r="A66" s="241"/>
      <c r="B66" s="244"/>
      <c r="C66" s="247"/>
      <c r="D66" s="264"/>
      <c r="E66" s="253"/>
      <c r="F66" s="372"/>
      <c r="G66" s="354"/>
      <c r="H66" s="256"/>
      <c r="I66" s="42" t="s">
        <v>14</v>
      </c>
      <c r="J66" s="43"/>
    </row>
    <row r="67" spans="1:10" x14ac:dyDescent="0.2">
      <c r="A67" s="242"/>
      <c r="B67" s="245"/>
      <c r="C67" s="248"/>
      <c r="D67" s="265"/>
      <c r="E67" s="254"/>
      <c r="F67" s="373"/>
      <c r="G67" s="355"/>
      <c r="H67" s="257"/>
      <c r="I67" s="42" t="s">
        <v>15</v>
      </c>
      <c r="J67" s="43"/>
    </row>
    <row r="68" spans="1:10" ht="13.5" customHeight="1" x14ac:dyDescent="0.2">
      <c r="A68" s="70" t="s">
        <v>247</v>
      </c>
      <c r="B68" s="74" t="s">
        <v>410</v>
      </c>
      <c r="C68" s="160"/>
      <c r="D68" s="82"/>
      <c r="E68" s="71"/>
      <c r="F68" s="41"/>
      <c r="G68" s="69"/>
      <c r="H68" s="69"/>
      <c r="I68" s="37"/>
      <c r="J68" s="38">
        <f t="shared" ref="J68" si="0">SUM(J69:J75)</f>
        <v>1275</v>
      </c>
    </row>
    <row r="69" spans="1:10" ht="24" customHeight="1" x14ac:dyDescent="0.2">
      <c r="A69" s="240"/>
      <c r="B69" s="243"/>
      <c r="C69" s="246" t="s">
        <v>514</v>
      </c>
      <c r="D69" s="263" t="s">
        <v>712</v>
      </c>
      <c r="E69" s="263" t="s">
        <v>474</v>
      </c>
      <c r="F69" s="371" t="s">
        <v>246</v>
      </c>
      <c r="G69" s="324" t="s">
        <v>925</v>
      </c>
      <c r="H69" s="255" t="s">
        <v>943</v>
      </c>
      <c r="I69" s="42" t="s">
        <v>8</v>
      </c>
      <c r="J69" s="43">
        <v>1275</v>
      </c>
    </row>
    <row r="70" spans="1:10" ht="12" customHeight="1" x14ac:dyDescent="0.2">
      <c r="A70" s="241"/>
      <c r="B70" s="244"/>
      <c r="C70" s="247"/>
      <c r="D70" s="264"/>
      <c r="E70" s="264"/>
      <c r="F70" s="372"/>
      <c r="G70" s="354"/>
      <c r="H70" s="256"/>
      <c r="I70" s="42" t="s">
        <v>10</v>
      </c>
      <c r="J70" s="43"/>
    </row>
    <row r="71" spans="1:10" ht="12" customHeight="1" x14ac:dyDescent="0.2">
      <c r="A71" s="241"/>
      <c r="B71" s="244"/>
      <c r="C71" s="247"/>
      <c r="D71" s="264"/>
      <c r="E71" s="264"/>
      <c r="F71" s="372"/>
      <c r="G71" s="354"/>
      <c r="H71" s="256"/>
      <c r="I71" s="42" t="s">
        <v>11</v>
      </c>
      <c r="J71" s="43"/>
    </row>
    <row r="72" spans="1:10" ht="21.75" customHeight="1" x14ac:dyDescent="0.2">
      <c r="A72" s="241"/>
      <c r="B72" s="244"/>
      <c r="C72" s="247"/>
      <c r="D72" s="264"/>
      <c r="E72" s="264"/>
      <c r="F72" s="372"/>
      <c r="G72" s="354"/>
      <c r="H72" s="256"/>
      <c r="I72" s="42" t="s">
        <v>12</v>
      </c>
      <c r="J72" s="43"/>
    </row>
    <row r="73" spans="1:10" ht="12" customHeight="1" x14ac:dyDescent="0.2">
      <c r="A73" s="241"/>
      <c r="B73" s="244"/>
      <c r="C73" s="247"/>
      <c r="D73" s="264"/>
      <c r="E73" s="264"/>
      <c r="F73" s="372"/>
      <c r="G73" s="354"/>
      <c r="H73" s="256"/>
      <c r="I73" s="42" t="s">
        <v>13</v>
      </c>
      <c r="J73" s="43"/>
    </row>
    <row r="74" spans="1:10" ht="11.25" customHeight="1" x14ac:dyDescent="0.2">
      <c r="A74" s="241"/>
      <c r="B74" s="244"/>
      <c r="C74" s="247"/>
      <c r="D74" s="264"/>
      <c r="E74" s="264"/>
      <c r="F74" s="372"/>
      <c r="G74" s="354"/>
      <c r="H74" s="256"/>
      <c r="I74" s="42" t="s">
        <v>14</v>
      </c>
      <c r="J74" s="43"/>
    </row>
    <row r="75" spans="1:10" ht="12" customHeight="1" x14ac:dyDescent="0.2">
      <c r="A75" s="242"/>
      <c r="B75" s="245"/>
      <c r="C75" s="248"/>
      <c r="D75" s="265"/>
      <c r="E75" s="265"/>
      <c r="F75" s="373"/>
      <c r="G75" s="355"/>
      <c r="H75" s="257"/>
      <c r="I75" s="42" t="s">
        <v>15</v>
      </c>
      <c r="J75" s="43"/>
    </row>
    <row r="76" spans="1:10" ht="24" x14ac:dyDescent="0.2">
      <c r="A76" s="46" t="s">
        <v>249</v>
      </c>
      <c r="B76" s="45" t="s">
        <v>367</v>
      </c>
      <c r="C76" s="160"/>
      <c r="D76" s="161"/>
      <c r="E76" s="40"/>
      <c r="F76" s="41"/>
      <c r="G76" s="69"/>
      <c r="H76" s="69"/>
      <c r="I76" s="37"/>
      <c r="J76" s="38">
        <f>SUM(J77:J83)</f>
        <v>18</v>
      </c>
    </row>
    <row r="77" spans="1:10" ht="24" customHeight="1" x14ac:dyDescent="0.2">
      <c r="A77" s="240"/>
      <c r="B77" s="243"/>
      <c r="C77" s="246" t="s">
        <v>514</v>
      </c>
      <c r="D77" s="249" t="s">
        <v>713</v>
      </c>
      <c r="E77" s="252" t="s">
        <v>248</v>
      </c>
      <c r="F77" s="371" t="s">
        <v>16</v>
      </c>
      <c r="G77" s="324" t="s">
        <v>21</v>
      </c>
      <c r="H77" s="255" t="s">
        <v>943</v>
      </c>
      <c r="I77" s="42" t="s">
        <v>8</v>
      </c>
      <c r="J77" s="43">
        <v>18</v>
      </c>
    </row>
    <row r="78" spans="1:10" x14ac:dyDescent="0.2">
      <c r="A78" s="241"/>
      <c r="B78" s="244"/>
      <c r="C78" s="247"/>
      <c r="D78" s="250"/>
      <c r="E78" s="253"/>
      <c r="F78" s="372"/>
      <c r="G78" s="354"/>
      <c r="H78" s="256"/>
      <c r="I78" s="42" t="s">
        <v>10</v>
      </c>
      <c r="J78" s="43"/>
    </row>
    <row r="79" spans="1:10" x14ac:dyDescent="0.2">
      <c r="A79" s="241"/>
      <c r="B79" s="244"/>
      <c r="C79" s="247"/>
      <c r="D79" s="250"/>
      <c r="E79" s="253"/>
      <c r="F79" s="372"/>
      <c r="G79" s="354"/>
      <c r="H79" s="256"/>
      <c r="I79" s="42" t="s">
        <v>11</v>
      </c>
      <c r="J79" s="43"/>
    </row>
    <row r="80" spans="1:10" ht="24" x14ac:dyDescent="0.2">
      <c r="A80" s="241"/>
      <c r="B80" s="244"/>
      <c r="C80" s="247"/>
      <c r="D80" s="250"/>
      <c r="E80" s="253"/>
      <c r="F80" s="372"/>
      <c r="G80" s="354"/>
      <c r="H80" s="256"/>
      <c r="I80" s="42" t="s">
        <v>12</v>
      </c>
      <c r="J80" s="43"/>
    </row>
    <row r="81" spans="1:10" x14ac:dyDescent="0.2">
      <c r="A81" s="241"/>
      <c r="B81" s="244"/>
      <c r="C81" s="247"/>
      <c r="D81" s="250"/>
      <c r="E81" s="253"/>
      <c r="F81" s="372"/>
      <c r="G81" s="354"/>
      <c r="H81" s="256"/>
      <c r="I81" s="42" t="s">
        <v>13</v>
      </c>
      <c r="J81" s="43"/>
    </row>
    <row r="82" spans="1:10" x14ac:dyDescent="0.2">
      <c r="A82" s="241"/>
      <c r="B82" s="244"/>
      <c r="C82" s="247"/>
      <c r="D82" s="250"/>
      <c r="E82" s="253"/>
      <c r="F82" s="372"/>
      <c r="G82" s="354"/>
      <c r="H82" s="256"/>
      <c r="I82" s="42" t="s">
        <v>14</v>
      </c>
      <c r="J82" s="43"/>
    </row>
    <row r="83" spans="1:10" x14ac:dyDescent="0.2">
      <c r="A83" s="242"/>
      <c r="B83" s="245"/>
      <c r="C83" s="248"/>
      <c r="D83" s="251"/>
      <c r="E83" s="254"/>
      <c r="F83" s="373"/>
      <c r="G83" s="355"/>
      <c r="H83" s="257"/>
      <c r="I83" s="42" t="s">
        <v>15</v>
      </c>
      <c r="J83" s="43"/>
    </row>
    <row r="84" spans="1:10" ht="24" x14ac:dyDescent="0.2">
      <c r="A84" s="46" t="s">
        <v>412</v>
      </c>
      <c r="B84" s="45" t="s">
        <v>250</v>
      </c>
      <c r="C84" s="160"/>
      <c r="D84" s="161"/>
      <c r="E84" s="40"/>
      <c r="F84" s="41"/>
      <c r="G84" s="69"/>
      <c r="H84" s="69"/>
      <c r="I84" s="37"/>
      <c r="J84" s="38">
        <f>SUM(J85:J91)</f>
        <v>38</v>
      </c>
    </row>
    <row r="85" spans="1:10" ht="24" customHeight="1" x14ac:dyDescent="0.2">
      <c r="A85" s="240"/>
      <c r="B85" s="243"/>
      <c r="C85" s="246" t="s">
        <v>514</v>
      </c>
      <c r="D85" s="263" t="s">
        <v>714</v>
      </c>
      <c r="E85" s="263" t="s">
        <v>475</v>
      </c>
      <c r="F85" s="255" t="s">
        <v>16</v>
      </c>
      <c r="G85" s="255">
        <v>3</v>
      </c>
      <c r="H85" s="255" t="s">
        <v>944</v>
      </c>
      <c r="I85" s="42" t="s">
        <v>8</v>
      </c>
      <c r="J85" s="43">
        <v>38</v>
      </c>
    </row>
    <row r="86" spans="1:10" x14ac:dyDescent="0.2">
      <c r="A86" s="241"/>
      <c r="B86" s="244"/>
      <c r="C86" s="247"/>
      <c r="D86" s="264"/>
      <c r="E86" s="264"/>
      <c r="F86" s="256"/>
      <c r="G86" s="256"/>
      <c r="H86" s="256"/>
      <c r="I86" s="42" t="s">
        <v>10</v>
      </c>
      <c r="J86" s="43"/>
    </row>
    <row r="87" spans="1:10" x14ac:dyDescent="0.2">
      <c r="A87" s="241"/>
      <c r="B87" s="244"/>
      <c r="C87" s="247"/>
      <c r="D87" s="264"/>
      <c r="E87" s="264"/>
      <c r="F87" s="256"/>
      <c r="G87" s="256"/>
      <c r="H87" s="256"/>
      <c r="I87" s="42" t="s">
        <v>11</v>
      </c>
      <c r="J87" s="43"/>
    </row>
    <row r="88" spans="1:10" ht="23.25" customHeight="1" x14ac:dyDescent="0.2">
      <c r="A88" s="241"/>
      <c r="B88" s="244"/>
      <c r="C88" s="247"/>
      <c r="D88" s="264"/>
      <c r="E88" s="264"/>
      <c r="F88" s="256"/>
      <c r="G88" s="256"/>
      <c r="H88" s="256"/>
      <c r="I88" s="42" t="s">
        <v>12</v>
      </c>
      <c r="J88" s="43"/>
    </row>
    <row r="89" spans="1:10" x14ac:dyDescent="0.2">
      <c r="A89" s="241"/>
      <c r="B89" s="244"/>
      <c r="C89" s="247"/>
      <c r="D89" s="264"/>
      <c r="E89" s="264"/>
      <c r="F89" s="256"/>
      <c r="G89" s="256"/>
      <c r="H89" s="256"/>
      <c r="I89" s="42" t="s">
        <v>13</v>
      </c>
      <c r="J89" s="43"/>
    </row>
    <row r="90" spans="1:10" x14ac:dyDescent="0.2">
      <c r="A90" s="241"/>
      <c r="B90" s="244"/>
      <c r="C90" s="247"/>
      <c r="D90" s="264"/>
      <c r="E90" s="264"/>
      <c r="F90" s="256"/>
      <c r="G90" s="256"/>
      <c r="H90" s="256"/>
      <c r="I90" s="42" t="s">
        <v>14</v>
      </c>
      <c r="J90" s="43"/>
    </row>
    <row r="91" spans="1:10" x14ac:dyDescent="0.2">
      <c r="A91" s="242"/>
      <c r="B91" s="245"/>
      <c r="C91" s="248"/>
      <c r="D91" s="265"/>
      <c r="E91" s="265"/>
      <c r="F91" s="257"/>
      <c r="G91" s="257"/>
      <c r="H91" s="257"/>
      <c r="I91" s="42" t="s">
        <v>15</v>
      </c>
      <c r="J91" s="43"/>
    </row>
    <row r="92" spans="1:10" ht="36" x14ac:dyDescent="0.2">
      <c r="A92" s="46" t="s">
        <v>413</v>
      </c>
      <c r="B92" s="45" t="s">
        <v>362</v>
      </c>
      <c r="C92" s="160"/>
      <c r="D92" s="161"/>
      <c r="E92" s="40"/>
      <c r="F92" s="41"/>
      <c r="G92" s="69"/>
      <c r="H92" s="69"/>
      <c r="I92" s="37"/>
      <c r="J92" s="38">
        <f>SUM(J93:J99)</f>
        <v>7.4</v>
      </c>
    </row>
    <row r="93" spans="1:10" ht="24.75" customHeight="1" x14ac:dyDescent="0.2">
      <c r="A93" s="240"/>
      <c r="B93" s="243"/>
      <c r="C93" s="246" t="s">
        <v>514</v>
      </c>
      <c r="D93" s="263" t="s">
        <v>715</v>
      </c>
      <c r="E93" s="263" t="s">
        <v>478</v>
      </c>
      <c r="F93" s="255" t="s">
        <v>16</v>
      </c>
      <c r="G93" s="246">
        <v>3</v>
      </c>
      <c r="H93" s="246" t="s">
        <v>944</v>
      </c>
      <c r="I93" s="42" t="s">
        <v>8</v>
      </c>
      <c r="J93" s="43">
        <v>7.4</v>
      </c>
    </row>
    <row r="94" spans="1:10" x14ac:dyDescent="0.2">
      <c r="A94" s="241"/>
      <c r="B94" s="244"/>
      <c r="C94" s="247"/>
      <c r="D94" s="264"/>
      <c r="E94" s="265"/>
      <c r="F94" s="257"/>
      <c r="G94" s="248"/>
      <c r="H94" s="248"/>
      <c r="I94" s="42" t="s">
        <v>10</v>
      </c>
      <c r="J94" s="43"/>
    </row>
    <row r="95" spans="1:10" ht="12.75" customHeight="1" x14ac:dyDescent="0.2">
      <c r="A95" s="241"/>
      <c r="B95" s="244"/>
      <c r="C95" s="247"/>
      <c r="D95" s="264"/>
      <c r="E95" s="263" t="s">
        <v>716</v>
      </c>
      <c r="F95" s="255" t="s">
        <v>16</v>
      </c>
      <c r="G95" s="246">
        <v>2</v>
      </c>
      <c r="H95" s="246" t="s">
        <v>945</v>
      </c>
      <c r="I95" s="42" t="s">
        <v>11</v>
      </c>
      <c r="J95" s="43"/>
    </row>
    <row r="96" spans="1:10" ht="22.5" customHeight="1" x14ac:dyDescent="0.2">
      <c r="A96" s="241"/>
      <c r="B96" s="244"/>
      <c r="C96" s="247"/>
      <c r="D96" s="264"/>
      <c r="E96" s="264"/>
      <c r="F96" s="256"/>
      <c r="G96" s="247"/>
      <c r="H96" s="247"/>
      <c r="I96" s="42" t="s">
        <v>12</v>
      </c>
      <c r="J96" s="43"/>
    </row>
    <row r="97" spans="1:10" x14ac:dyDescent="0.2">
      <c r="A97" s="241"/>
      <c r="B97" s="244"/>
      <c r="C97" s="247"/>
      <c r="D97" s="264"/>
      <c r="E97" s="264"/>
      <c r="F97" s="256"/>
      <c r="G97" s="247"/>
      <c r="H97" s="247"/>
      <c r="I97" s="42" t="s">
        <v>13</v>
      </c>
      <c r="J97" s="43"/>
    </row>
    <row r="98" spans="1:10" x14ac:dyDescent="0.2">
      <c r="A98" s="241"/>
      <c r="B98" s="244"/>
      <c r="C98" s="247"/>
      <c r="D98" s="264"/>
      <c r="E98" s="264"/>
      <c r="F98" s="256"/>
      <c r="G98" s="247"/>
      <c r="H98" s="247"/>
      <c r="I98" s="42" t="s">
        <v>14</v>
      </c>
      <c r="J98" s="43"/>
    </row>
    <row r="99" spans="1:10" x14ac:dyDescent="0.2">
      <c r="A99" s="242"/>
      <c r="B99" s="245"/>
      <c r="C99" s="248"/>
      <c r="D99" s="265"/>
      <c r="E99" s="265"/>
      <c r="F99" s="257"/>
      <c r="G99" s="248"/>
      <c r="H99" s="248"/>
      <c r="I99" s="42" t="s">
        <v>15</v>
      </c>
      <c r="J99" s="43"/>
    </row>
    <row r="100" spans="1:10" ht="15.75" customHeight="1" x14ac:dyDescent="0.2">
      <c r="A100" s="46" t="s">
        <v>414</v>
      </c>
      <c r="B100" s="45" t="s">
        <v>251</v>
      </c>
      <c r="C100" s="160"/>
      <c r="D100" s="161"/>
      <c r="E100" s="40"/>
      <c r="F100" s="41"/>
      <c r="G100" s="69"/>
      <c r="H100" s="69"/>
      <c r="I100" s="37"/>
      <c r="J100" s="38">
        <f>SUM(J101:J107)</f>
        <v>61</v>
      </c>
    </row>
    <row r="101" spans="1:10" ht="24" x14ac:dyDescent="0.2">
      <c r="A101" s="240"/>
      <c r="B101" s="243"/>
      <c r="C101" s="246" t="s">
        <v>564</v>
      </c>
      <c r="D101" s="263" t="s">
        <v>717</v>
      </c>
      <c r="E101" s="263" t="s">
        <v>252</v>
      </c>
      <c r="F101" s="255" t="s">
        <v>16</v>
      </c>
      <c r="G101" s="255">
        <v>600</v>
      </c>
      <c r="H101" s="255" t="s">
        <v>944</v>
      </c>
      <c r="I101" s="42" t="s">
        <v>8</v>
      </c>
      <c r="J101" s="43">
        <v>61</v>
      </c>
    </row>
    <row r="102" spans="1:10" x14ac:dyDescent="0.2">
      <c r="A102" s="241"/>
      <c r="B102" s="244"/>
      <c r="C102" s="247"/>
      <c r="D102" s="264"/>
      <c r="E102" s="264"/>
      <c r="F102" s="256"/>
      <c r="G102" s="256"/>
      <c r="H102" s="256"/>
      <c r="I102" s="42" t="s">
        <v>10</v>
      </c>
      <c r="J102" s="43"/>
    </row>
    <row r="103" spans="1:10" x14ac:dyDescent="0.2">
      <c r="A103" s="241"/>
      <c r="B103" s="244"/>
      <c r="C103" s="247"/>
      <c r="D103" s="264"/>
      <c r="E103" s="264"/>
      <c r="F103" s="256"/>
      <c r="G103" s="256"/>
      <c r="H103" s="256"/>
      <c r="I103" s="42" t="s">
        <v>11</v>
      </c>
      <c r="J103" s="43"/>
    </row>
    <row r="104" spans="1:10" ht="24" customHeight="1" x14ac:dyDescent="0.2">
      <c r="A104" s="241"/>
      <c r="B104" s="244"/>
      <c r="C104" s="247"/>
      <c r="D104" s="264"/>
      <c r="E104" s="264"/>
      <c r="F104" s="256"/>
      <c r="G104" s="256"/>
      <c r="H104" s="256"/>
      <c r="I104" s="42" t="s">
        <v>12</v>
      </c>
      <c r="J104" s="43"/>
    </row>
    <row r="105" spans="1:10" x14ac:dyDescent="0.2">
      <c r="A105" s="241"/>
      <c r="B105" s="244"/>
      <c r="C105" s="247"/>
      <c r="D105" s="264"/>
      <c r="E105" s="264"/>
      <c r="F105" s="256"/>
      <c r="G105" s="256"/>
      <c r="H105" s="256"/>
      <c r="I105" s="42" t="s">
        <v>13</v>
      </c>
      <c r="J105" s="43"/>
    </row>
    <row r="106" spans="1:10" x14ac:dyDescent="0.2">
      <c r="A106" s="241"/>
      <c r="B106" s="244"/>
      <c r="C106" s="247"/>
      <c r="D106" s="264"/>
      <c r="E106" s="264"/>
      <c r="F106" s="256"/>
      <c r="G106" s="256"/>
      <c r="H106" s="256"/>
      <c r="I106" s="42" t="s">
        <v>14</v>
      </c>
      <c r="J106" s="43"/>
    </row>
    <row r="107" spans="1:10" x14ac:dyDescent="0.2">
      <c r="A107" s="242"/>
      <c r="B107" s="245"/>
      <c r="C107" s="248"/>
      <c r="D107" s="265"/>
      <c r="E107" s="265"/>
      <c r="F107" s="257"/>
      <c r="G107" s="257"/>
      <c r="H107" s="257"/>
      <c r="I107" s="42" t="s">
        <v>15</v>
      </c>
      <c r="J107" s="43"/>
    </row>
    <row r="108" spans="1:10" ht="24" x14ac:dyDescent="0.2">
      <c r="A108" s="39" t="s">
        <v>415</v>
      </c>
      <c r="B108" s="45" t="s">
        <v>253</v>
      </c>
      <c r="C108" s="160"/>
      <c r="D108" s="161"/>
      <c r="E108" s="40"/>
      <c r="F108" s="41"/>
      <c r="G108" s="69"/>
      <c r="H108" s="69"/>
      <c r="I108" s="37"/>
      <c r="J108" s="38">
        <f>SUM(J109:J115)</f>
        <v>1.5</v>
      </c>
    </row>
    <row r="109" spans="1:10" ht="24.75" customHeight="1" x14ac:dyDescent="0.2">
      <c r="A109" s="240"/>
      <c r="B109" s="243"/>
      <c r="C109" s="246" t="s">
        <v>514</v>
      </c>
      <c r="D109" s="263" t="s">
        <v>718</v>
      </c>
      <c r="E109" s="263" t="s">
        <v>254</v>
      </c>
      <c r="F109" s="255" t="s">
        <v>16</v>
      </c>
      <c r="G109" s="255">
        <v>2</v>
      </c>
      <c r="H109" s="255" t="s">
        <v>945</v>
      </c>
      <c r="I109" s="42" t="s">
        <v>8</v>
      </c>
      <c r="J109" s="43">
        <v>1.5</v>
      </c>
    </row>
    <row r="110" spans="1:10" x14ac:dyDescent="0.2">
      <c r="A110" s="241"/>
      <c r="B110" s="244"/>
      <c r="C110" s="247"/>
      <c r="D110" s="264"/>
      <c r="E110" s="264"/>
      <c r="F110" s="256"/>
      <c r="G110" s="256"/>
      <c r="H110" s="256"/>
      <c r="I110" s="42" t="s">
        <v>10</v>
      </c>
      <c r="J110" s="43"/>
    </row>
    <row r="111" spans="1:10" x14ac:dyDescent="0.2">
      <c r="A111" s="241"/>
      <c r="B111" s="244"/>
      <c r="C111" s="247"/>
      <c r="D111" s="264"/>
      <c r="E111" s="264"/>
      <c r="F111" s="256"/>
      <c r="G111" s="256"/>
      <c r="H111" s="256"/>
      <c r="I111" s="42" t="s">
        <v>11</v>
      </c>
      <c r="J111" s="43"/>
    </row>
    <row r="112" spans="1:10" ht="21.75" customHeight="1" x14ac:dyDescent="0.2">
      <c r="A112" s="241"/>
      <c r="B112" s="244"/>
      <c r="C112" s="247"/>
      <c r="D112" s="264"/>
      <c r="E112" s="264"/>
      <c r="F112" s="256"/>
      <c r="G112" s="256"/>
      <c r="H112" s="256"/>
      <c r="I112" s="42" t="s">
        <v>12</v>
      </c>
      <c r="J112" s="43"/>
    </row>
    <row r="113" spans="1:10" x14ac:dyDescent="0.2">
      <c r="A113" s="241"/>
      <c r="B113" s="244"/>
      <c r="C113" s="247"/>
      <c r="D113" s="264"/>
      <c r="E113" s="264"/>
      <c r="F113" s="256"/>
      <c r="G113" s="256"/>
      <c r="H113" s="256"/>
      <c r="I113" s="42" t="s">
        <v>13</v>
      </c>
      <c r="J113" s="43"/>
    </row>
    <row r="114" spans="1:10" x14ac:dyDescent="0.2">
      <c r="A114" s="241"/>
      <c r="B114" s="244"/>
      <c r="C114" s="247"/>
      <c r="D114" s="264"/>
      <c r="E114" s="264"/>
      <c r="F114" s="256"/>
      <c r="G114" s="256"/>
      <c r="H114" s="256"/>
      <c r="I114" s="42" t="s">
        <v>14</v>
      </c>
      <c r="J114" s="43"/>
    </row>
    <row r="115" spans="1:10" x14ac:dyDescent="0.2">
      <c r="A115" s="242"/>
      <c r="B115" s="245"/>
      <c r="C115" s="248"/>
      <c r="D115" s="265"/>
      <c r="E115" s="265"/>
      <c r="F115" s="257"/>
      <c r="G115" s="257"/>
      <c r="H115" s="257"/>
      <c r="I115" s="42" t="s">
        <v>15</v>
      </c>
      <c r="J115" s="43"/>
    </row>
    <row r="116" spans="1:10" ht="24" x14ac:dyDescent="0.2">
      <c r="A116" s="46" t="s">
        <v>349</v>
      </c>
      <c r="B116" s="45" t="s">
        <v>363</v>
      </c>
      <c r="C116" s="160"/>
      <c r="D116" s="161"/>
      <c r="E116" s="40"/>
      <c r="F116" s="41"/>
      <c r="G116" s="69"/>
      <c r="H116" s="69"/>
      <c r="I116" s="37"/>
      <c r="J116" s="38">
        <f>SUM(J117:J123)</f>
        <v>10.9</v>
      </c>
    </row>
    <row r="117" spans="1:10" ht="24" x14ac:dyDescent="0.2">
      <c r="A117" s="240"/>
      <c r="B117" s="243"/>
      <c r="C117" s="246" t="s">
        <v>514</v>
      </c>
      <c r="D117" s="263" t="s">
        <v>719</v>
      </c>
      <c r="E117" s="252" t="s">
        <v>255</v>
      </c>
      <c r="F117" s="371" t="s">
        <v>16</v>
      </c>
      <c r="G117" s="324" t="s">
        <v>34</v>
      </c>
      <c r="H117" s="255" t="s">
        <v>943</v>
      </c>
      <c r="I117" s="42" t="s">
        <v>8</v>
      </c>
      <c r="J117" s="43">
        <v>10.9</v>
      </c>
    </row>
    <row r="118" spans="1:10" x14ac:dyDescent="0.2">
      <c r="A118" s="241"/>
      <c r="B118" s="244"/>
      <c r="C118" s="247"/>
      <c r="D118" s="264"/>
      <c r="E118" s="253"/>
      <c r="F118" s="372"/>
      <c r="G118" s="354"/>
      <c r="H118" s="256"/>
      <c r="I118" s="42" t="s">
        <v>10</v>
      </c>
      <c r="J118" s="43"/>
    </row>
    <row r="119" spans="1:10" x14ac:dyDescent="0.2">
      <c r="A119" s="241"/>
      <c r="B119" s="244"/>
      <c r="C119" s="247"/>
      <c r="D119" s="264"/>
      <c r="E119" s="253"/>
      <c r="F119" s="372"/>
      <c r="G119" s="354"/>
      <c r="H119" s="256"/>
      <c r="I119" s="42" t="s">
        <v>11</v>
      </c>
      <c r="J119" s="43"/>
    </row>
    <row r="120" spans="1:10" ht="24" x14ac:dyDescent="0.2">
      <c r="A120" s="241"/>
      <c r="B120" s="244"/>
      <c r="C120" s="247"/>
      <c r="D120" s="264"/>
      <c r="E120" s="253"/>
      <c r="F120" s="372"/>
      <c r="G120" s="354"/>
      <c r="H120" s="256"/>
      <c r="I120" s="42" t="s">
        <v>12</v>
      </c>
      <c r="J120" s="43"/>
    </row>
    <row r="121" spans="1:10" x14ac:dyDescent="0.2">
      <c r="A121" s="241"/>
      <c r="B121" s="244"/>
      <c r="C121" s="247"/>
      <c r="D121" s="264"/>
      <c r="E121" s="253"/>
      <c r="F121" s="372"/>
      <c r="G121" s="354"/>
      <c r="H121" s="256"/>
      <c r="I121" s="42" t="s">
        <v>13</v>
      </c>
      <c r="J121" s="43"/>
    </row>
    <row r="122" spans="1:10" x14ac:dyDescent="0.2">
      <c r="A122" s="241"/>
      <c r="B122" s="244"/>
      <c r="C122" s="247"/>
      <c r="D122" s="264"/>
      <c r="E122" s="253"/>
      <c r="F122" s="372"/>
      <c r="G122" s="354"/>
      <c r="H122" s="256"/>
      <c r="I122" s="42" t="s">
        <v>14</v>
      </c>
      <c r="J122" s="43"/>
    </row>
    <row r="123" spans="1:10" x14ac:dyDescent="0.2">
      <c r="A123" s="242"/>
      <c r="B123" s="245"/>
      <c r="C123" s="248"/>
      <c r="D123" s="265"/>
      <c r="E123" s="254"/>
      <c r="F123" s="373"/>
      <c r="G123" s="355"/>
      <c r="H123" s="257"/>
      <c r="I123" s="42" t="s">
        <v>15</v>
      </c>
      <c r="J123" s="43"/>
    </row>
    <row r="124" spans="1:10" ht="15.75" customHeight="1" x14ac:dyDescent="0.2">
      <c r="A124" s="46" t="s">
        <v>416</v>
      </c>
      <c r="B124" s="45" t="s">
        <v>364</v>
      </c>
      <c r="C124" s="160"/>
      <c r="D124" s="161"/>
      <c r="E124" s="40"/>
      <c r="F124" s="41"/>
      <c r="G124" s="69"/>
      <c r="H124" s="69"/>
      <c r="I124" s="37"/>
      <c r="J124" s="38">
        <f>SUM(J125:J131)</f>
        <v>166.7</v>
      </c>
    </row>
    <row r="125" spans="1:10" ht="23.25" customHeight="1" x14ac:dyDescent="0.2">
      <c r="A125" s="240"/>
      <c r="B125" s="243"/>
      <c r="C125" s="246" t="s">
        <v>514</v>
      </c>
      <c r="D125" s="263" t="s">
        <v>720</v>
      </c>
      <c r="E125" s="252" t="s">
        <v>476</v>
      </c>
      <c r="F125" s="371" t="s">
        <v>16</v>
      </c>
      <c r="G125" s="324" t="s">
        <v>928</v>
      </c>
      <c r="H125" s="255" t="s">
        <v>943</v>
      </c>
      <c r="I125" s="42" t="s">
        <v>8</v>
      </c>
      <c r="J125" s="43">
        <v>166.7</v>
      </c>
    </row>
    <row r="126" spans="1:10" x14ac:dyDescent="0.2">
      <c r="A126" s="241"/>
      <c r="B126" s="244"/>
      <c r="C126" s="247"/>
      <c r="D126" s="264"/>
      <c r="E126" s="253"/>
      <c r="F126" s="372"/>
      <c r="G126" s="354"/>
      <c r="H126" s="256"/>
      <c r="I126" s="42" t="s">
        <v>10</v>
      </c>
      <c r="J126" s="43"/>
    </row>
    <row r="127" spans="1:10" x14ac:dyDescent="0.2">
      <c r="A127" s="241"/>
      <c r="B127" s="244"/>
      <c r="C127" s="247"/>
      <c r="D127" s="264"/>
      <c r="E127" s="254"/>
      <c r="F127" s="373"/>
      <c r="G127" s="355"/>
      <c r="H127" s="257"/>
      <c r="I127" s="42" t="s">
        <v>11</v>
      </c>
      <c r="J127" s="43"/>
    </row>
    <row r="128" spans="1:10" ht="21.75" customHeight="1" x14ac:dyDescent="0.2">
      <c r="A128" s="241"/>
      <c r="B128" s="244"/>
      <c r="C128" s="247"/>
      <c r="D128" s="264"/>
      <c r="E128" s="263" t="s">
        <v>948</v>
      </c>
      <c r="F128" s="255" t="s">
        <v>16</v>
      </c>
      <c r="G128" s="255">
        <v>3</v>
      </c>
      <c r="H128" s="255" t="s">
        <v>946</v>
      </c>
      <c r="I128" s="42" t="s">
        <v>12</v>
      </c>
      <c r="J128" s="43"/>
    </row>
    <row r="129" spans="1:10" x14ac:dyDescent="0.2">
      <c r="A129" s="241"/>
      <c r="B129" s="244"/>
      <c r="C129" s="247"/>
      <c r="D129" s="264"/>
      <c r="E129" s="265"/>
      <c r="F129" s="257"/>
      <c r="G129" s="257"/>
      <c r="H129" s="257"/>
      <c r="I129" s="42" t="s">
        <v>13</v>
      </c>
      <c r="J129" s="43"/>
    </row>
    <row r="130" spans="1:10" x14ac:dyDescent="0.2">
      <c r="A130" s="241"/>
      <c r="B130" s="244"/>
      <c r="C130" s="247"/>
      <c r="D130" s="264"/>
      <c r="E130" s="263" t="s">
        <v>722</v>
      </c>
      <c r="F130" s="255" t="s">
        <v>721</v>
      </c>
      <c r="G130" s="255">
        <v>12</v>
      </c>
      <c r="H130" s="255" t="s">
        <v>947</v>
      </c>
      <c r="I130" s="42" t="s">
        <v>14</v>
      </c>
      <c r="J130" s="43"/>
    </row>
    <row r="131" spans="1:10" x14ac:dyDescent="0.2">
      <c r="A131" s="242"/>
      <c r="B131" s="245"/>
      <c r="C131" s="248"/>
      <c r="D131" s="265"/>
      <c r="E131" s="265"/>
      <c r="F131" s="257"/>
      <c r="G131" s="257"/>
      <c r="H131" s="257"/>
      <c r="I131" s="42" t="s">
        <v>15</v>
      </c>
      <c r="J131" s="43"/>
    </row>
    <row r="132" spans="1:10" ht="36" customHeight="1" x14ac:dyDescent="0.2">
      <c r="A132" s="46" t="s">
        <v>417</v>
      </c>
      <c r="B132" s="45" t="s">
        <v>926</v>
      </c>
      <c r="C132" s="160"/>
      <c r="D132" s="161"/>
      <c r="E132" s="40"/>
      <c r="F132" s="41"/>
      <c r="G132" s="69"/>
      <c r="H132" s="69"/>
      <c r="I132" s="37"/>
      <c r="J132" s="38">
        <f>SUM(J133:J139)</f>
        <v>0</v>
      </c>
    </row>
    <row r="133" spans="1:10" ht="23.25" customHeight="1" x14ac:dyDescent="0.2">
      <c r="A133" s="240"/>
      <c r="B133" s="243"/>
      <c r="C133" s="246" t="s">
        <v>514</v>
      </c>
      <c r="D133" s="249" t="s">
        <v>796</v>
      </c>
      <c r="E133" s="252" t="s">
        <v>477</v>
      </c>
      <c r="F133" s="371" t="s">
        <v>183</v>
      </c>
      <c r="G133" s="324" t="s">
        <v>34</v>
      </c>
      <c r="H133" s="255" t="s">
        <v>945</v>
      </c>
      <c r="I133" s="42" t="s">
        <v>8</v>
      </c>
      <c r="J133" s="68"/>
    </row>
    <row r="134" spans="1:10" x14ac:dyDescent="0.2">
      <c r="A134" s="241"/>
      <c r="B134" s="244"/>
      <c r="C134" s="247"/>
      <c r="D134" s="250"/>
      <c r="E134" s="253"/>
      <c r="F134" s="372"/>
      <c r="G134" s="354"/>
      <c r="H134" s="256"/>
      <c r="I134" s="42" t="s">
        <v>10</v>
      </c>
      <c r="J134" s="43"/>
    </row>
    <row r="135" spans="1:10" x14ac:dyDescent="0.2">
      <c r="A135" s="241"/>
      <c r="B135" s="244"/>
      <c r="C135" s="247"/>
      <c r="D135" s="250"/>
      <c r="E135" s="253"/>
      <c r="F135" s="372"/>
      <c r="G135" s="354"/>
      <c r="H135" s="256"/>
      <c r="I135" s="42" t="s">
        <v>11</v>
      </c>
      <c r="J135" s="43"/>
    </row>
    <row r="136" spans="1:10" ht="21.75" customHeight="1" x14ac:dyDescent="0.2">
      <c r="A136" s="241"/>
      <c r="B136" s="244"/>
      <c r="C136" s="247"/>
      <c r="D136" s="250"/>
      <c r="E136" s="253"/>
      <c r="F136" s="372"/>
      <c r="G136" s="354"/>
      <c r="H136" s="256"/>
      <c r="I136" s="42" t="s">
        <v>12</v>
      </c>
      <c r="J136" s="43"/>
    </row>
    <row r="137" spans="1:10" x14ac:dyDescent="0.2">
      <c r="A137" s="241"/>
      <c r="B137" s="244"/>
      <c r="C137" s="247"/>
      <c r="D137" s="250"/>
      <c r="E137" s="253"/>
      <c r="F137" s="372"/>
      <c r="G137" s="354"/>
      <c r="H137" s="256"/>
      <c r="I137" s="42" t="s">
        <v>13</v>
      </c>
      <c r="J137" s="43"/>
    </row>
    <row r="138" spans="1:10" x14ac:dyDescent="0.2">
      <c r="A138" s="241"/>
      <c r="B138" s="244"/>
      <c r="C138" s="247"/>
      <c r="D138" s="250"/>
      <c r="E138" s="253"/>
      <c r="F138" s="372"/>
      <c r="G138" s="354"/>
      <c r="H138" s="256"/>
      <c r="I138" s="42" t="s">
        <v>14</v>
      </c>
      <c r="J138" s="43"/>
    </row>
    <row r="139" spans="1:10" x14ac:dyDescent="0.2">
      <c r="A139" s="242"/>
      <c r="B139" s="245"/>
      <c r="C139" s="248"/>
      <c r="D139" s="251"/>
      <c r="E139" s="254"/>
      <c r="F139" s="373"/>
      <c r="G139" s="355"/>
      <c r="H139" s="257"/>
      <c r="I139" s="42" t="s">
        <v>15</v>
      </c>
      <c r="J139" s="68"/>
    </row>
    <row r="140" spans="1:10" ht="36" customHeight="1" x14ac:dyDescent="0.2">
      <c r="A140" s="46" t="s">
        <v>997</v>
      </c>
      <c r="B140" s="45" t="s">
        <v>998</v>
      </c>
      <c r="C140" s="160"/>
      <c r="D140" s="161"/>
      <c r="E140" s="40"/>
      <c r="F140" s="41"/>
      <c r="G140" s="69"/>
      <c r="H140" s="69"/>
      <c r="I140" s="37"/>
      <c r="J140" s="38">
        <f>SUM(J141:J147)</f>
        <v>5.5</v>
      </c>
    </row>
    <row r="141" spans="1:10" ht="23.25" customHeight="1" x14ac:dyDescent="0.2">
      <c r="A141" s="240"/>
      <c r="B141" s="243"/>
      <c r="C141" s="246" t="s">
        <v>514</v>
      </c>
      <c r="D141" s="249" t="s">
        <v>1000</v>
      </c>
      <c r="E141" s="252" t="s">
        <v>999</v>
      </c>
      <c r="F141" s="371" t="s">
        <v>183</v>
      </c>
      <c r="G141" s="324" t="s">
        <v>888</v>
      </c>
      <c r="H141" s="255" t="s">
        <v>945</v>
      </c>
      <c r="I141" s="42" t="s">
        <v>8</v>
      </c>
      <c r="J141" s="68">
        <v>5.5</v>
      </c>
    </row>
    <row r="142" spans="1:10" x14ac:dyDescent="0.2">
      <c r="A142" s="241"/>
      <c r="B142" s="244"/>
      <c r="C142" s="247"/>
      <c r="D142" s="250"/>
      <c r="E142" s="253"/>
      <c r="F142" s="372"/>
      <c r="G142" s="354"/>
      <c r="H142" s="256"/>
      <c r="I142" s="42" t="s">
        <v>10</v>
      </c>
      <c r="J142" s="43"/>
    </row>
    <row r="143" spans="1:10" x14ac:dyDescent="0.2">
      <c r="A143" s="241"/>
      <c r="B143" s="244"/>
      <c r="C143" s="247"/>
      <c r="D143" s="250"/>
      <c r="E143" s="253"/>
      <c r="F143" s="372"/>
      <c r="G143" s="354"/>
      <c r="H143" s="256"/>
      <c r="I143" s="42" t="s">
        <v>11</v>
      </c>
      <c r="J143" s="43"/>
    </row>
    <row r="144" spans="1:10" ht="21.75" customHeight="1" x14ac:dyDescent="0.2">
      <c r="A144" s="241"/>
      <c r="B144" s="244"/>
      <c r="C144" s="247"/>
      <c r="D144" s="250"/>
      <c r="E144" s="253"/>
      <c r="F144" s="372"/>
      <c r="G144" s="354"/>
      <c r="H144" s="256"/>
      <c r="I144" s="42" t="s">
        <v>12</v>
      </c>
      <c r="J144" s="43"/>
    </row>
    <row r="145" spans="1:10" x14ac:dyDescent="0.2">
      <c r="A145" s="241"/>
      <c r="B145" s="244"/>
      <c r="C145" s="247"/>
      <c r="D145" s="250"/>
      <c r="E145" s="253"/>
      <c r="F145" s="372"/>
      <c r="G145" s="354"/>
      <c r="H145" s="256"/>
      <c r="I145" s="42" t="s">
        <v>13</v>
      </c>
      <c r="J145" s="43"/>
    </row>
    <row r="146" spans="1:10" x14ac:dyDescent="0.2">
      <c r="A146" s="241"/>
      <c r="B146" s="244"/>
      <c r="C146" s="247"/>
      <c r="D146" s="250"/>
      <c r="E146" s="253"/>
      <c r="F146" s="372"/>
      <c r="G146" s="354"/>
      <c r="H146" s="256"/>
      <c r="I146" s="42" t="s">
        <v>14</v>
      </c>
      <c r="J146" s="43"/>
    </row>
    <row r="147" spans="1:10" x14ac:dyDescent="0.2">
      <c r="A147" s="242"/>
      <c r="B147" s="245"/>
      <c r="C147" s="248"/>
      <c r="D147" s="251"/>
      <c r="E147" s="254"/>
      <c r="F147" s="373"/>
      <c r="G147" s="355"/>
      <c r="H147" s="257"/>
      <c r="I147" s="42" t="s">
        <v>15</v>
      </c>
      <c r="J147" s="68"/>
    </row>
    <row r="148" spans="1:10" ht="12.75" thickBot="1" x14ac:dyDescent="0.25">
      <c r="A148" s="276" t="s">
        <v>61</v>
      </c>
      <c r="B148" s="277"/>
      <c r="C148" s="277"/>
      <c r="D148" s="277"/>
      <c r="E148" s="277"/>
      <c r="F148" s="277"/>
      <c r="G148" s="277"/>
      <c r="H148" s="277"/>
      <c r="I148" s="278"/>
      <c r="J148" s="48">
        <f>SUM(J9,J17,J26,J34,J43,J60,J68,J76,J84,J92,J100,J108,J116,J124,J132)</f>
        <v>2030.0000000000002</v>
      </c>
    </row>
    <row r="149" spans="1:10" ht="12.75" thickBot="1" x14ac:dyDescent="0.25">
      <c r="A149" s="32" t="s">
        <v>62</v>
      </c>
      <c r="B149" s="32"/>
      <c r="C149" s="50"/>
      <c r="I149" s="50"/>
      <c r="J149" s="32"/>
    </row>
    <row r="150" spans="1:10" ht="24" x14ac:dyDescent="0.2">
      <c r="A150" s="2"/>
      <c r="B150" s="3" t="s">
        <v>63</v>
      </c>
      <c r="C150" s="136">
        <f>SUM(C152:C157)</f>
        <v>2030.0000000000002</v>
      </c>
      <c r="I150" s="117"/>
      <c r="J150" s="29"/>
    </row>
    <row r="151" spans="1:10" x14ac:dyDescent="0.2">
      <c r="A151" s="5"/>
      <c r="B151" s="6" t="s">
        <v>64</v>
      </c>
      <c r="C151" s="137" t="s">
        <v>9</v>
      </c>
      <c r="I151" s="117"/>
      <c r="J151" s="119"/>
    </row>
    <row r="152" spans="1:10" ht="24" x14ac:dyDescent="0.2">
      <c r="A152" s="5"/>
      <c r="B152" s="9" t="s">
        <v>8</v>
      </c>
      <c r="C152" s="138">
        <f t="shared" ref="C152:C158" si="1">SUM(J10,J18,J27,J35,J44,J61,J69,J77,J85,J93,J101,J109,J117,J125,J133)</f>
        <v>1710.0000000000002</v>
      </c>
      <c r="I152" s="18"/>
      <c r="J152" s="121"/>
    </row>
    <row r="153" spans="1:10" ht="24" x14ac:dyDescent="0.2">
      <c r="A153" s="5"/>
      <c r="B153" s="9" t="s">
        <v>10</v>
      </c>
      <c r="C153" s="138">
        <f t="shared" si="1"/>
        <v>320</v>
      </c>
      <c r="I153" s="18"/>
      <c r="J153" s="121"/>
    </row>
    <row r="154" spans="1:10" x14ac:dyDescent="0.2">
      <c r="A154" s="5"/>
      <c r="B154" s="9" t="s">
        <v>11</v>
      </c>
      <c r="C154" s="138">
        <f t="shared" si="1"/>
        <v>0</v>
      </c>
      <c r="I154" s="18"/>
      <c r="J154" s="121"/>
    </row>
    <row r="155" spans="1:10" ht="24" x14ac:dyDescent="0.2">
      <c r="A155" s="5"/>
      <c r="B155" s="9" t="s">
        <v>12</v>
      </c>
      <c r="C155" s="138">
        <f t="shared" si="1"/>
        <v>0</v>
      </c>
      <c r="I155" s="18"/>
      <c r="J155" s="121"/>
    </row>
    <row r="156" spans="1:10" ht="13.5" customHeight="1" x14ac:dyDescent="0.2">
      <c r="A156" s="5"/>
      <c r="B156" s="9" t="s">
        <v>13</v>
      </c>
      <c r="C156" s="138">
        <f t="shared" si="1"/>
        <v>0</v>
      </c>
      <c r="I156" s="18"/>
      <c r="J156" s="121"/>
    </row>
    <row r="157" spans="1:10" x14ac:dyDescent="0.2">
      <c r="A157" s="5"/>
      <c r="B157" s="9" t="s">
        <v>14</v>
      </c>
      <c r="C157" s="138">
        <f t="shared" si="1"/>
        <v>0</v>
      </c>
      <c r="I157" s="18"/>
      <c r="J157" s="121"/>
    </row>
    <row r="158" spans="1:10" ht="12.75" thickBot="1" x14ac:dyDescent="0.25">
      <c r="A158" s="10"/>
      <c r="B158" s="26" t="s">
        <v>15</v>
      </c>
      <c r="C158" s="138">
        <f t="shared" si="1"/>
        <v>0</v>
      </c>
      <c r="I158" s="117"/>
      <c r="J158" s="123"/>
    </row>
    <row r="159" spans="1:10" ht="24.75" thickBot="1" x14ac:dyDescent="0.25">
      <c r="A159" s="62"/>
      <c r="B159" s="63" t="s">
        <v>61</v>
      </c>
      <c r="C159" s="171">
        <f>C150+C158</f>
        <v>2030.0000000000002</v>
      </c>
      <c r="D159" s="150"/>
      <c r="G159" s="24"/>
      <c r="H159" s="24"/>
      <c r="I159" s="18"/>
      <c r="J159" s="125"/>
    </row>
    <row r="160" spans="1:10" ht="12.75" thickBot="1" x14ac:dyDescent="0.25">
      <c r="A160" s="15"/>
      <c r="B160" s="15" t="s">
        <v>65</v>
      </c>
      <c r="C160" s="139">
        <f>SUM(J9,J17,J132)</f>
        <v>0</v>
      </c>
      <c r="G160" s="24"/>
      <c r="H160" s="24"/>
      <c r="I160" s="18"/>
      <c r="J160" s="127"/>
    </row>
    <row r="161" spans="1:10" x14ac:dyDescent="0.2">
      <c r="A161" s="20" t="s">
        <v>67</v>
      </c>
      <c r="B161" s="21" t="s">
        <v>68</v>
      </c>
      <c r="J161" s="23"/>
    </row>
    <row r="162" spans="1:10" x14ac:dyDescent="0.2">
      <c r="A162" s="20" t="s">
        <v>69</v>
      </c>
      <c r="B162" s="21" t="s">
        <v>70</v>
      </c>
      <c r="J162" s="29"/>
    </row>
    <row r="163" spans="1:10" ht="13.5" customHeight="1" x14ac:dyDescent="0.2">
      <c r="A163" s="20" t="s">
        <v>71</v>
      </c>
      <c r="B163" s="21" t="s">
        <v>72</v>
      </c>
      <c r="J163" s="31"/>
    </row>
    <row r="164" spans="1:10" ht="13.5" customHeight="1" x14ac:dyDescent="0.2">
      <c r="A164" s="20" t="s">
        <v>73</v>
      </c>
      <c r="B164" s="24" t="s">
        <v>74</v>
      </c>
    </row>
    <row r="165" spans="1:10" x14ac:dyDescent="0.2">
      <c r="A165" s="20" t="s">
        <v>75</v>
      </c>
      <c r="B165" s="21" t="s">
        <v>76</v>
      </c>
    </row>
    <row r="166" spans="1:10" x14ac:dyDescent="0.2">
      <c r="A166" s="20" t="s">
        <v>77</v>
      </c>
      <c r="B166" s="21" t="s">
        <v>78</v>
      </c>
    </row>
    <row r="167" spans="1:10" x14ac:dyDescent="0.2">
      <c r="A167" s="20" t="s">
        <v>79</v>
      </c>
      <c r="B167" s="21" t="s">
        <v>80</v>
      </c>
    </row>
    <row r="168" spans="1:10" x14ac:dyDescent="0.2">
      <c r="A168" s="20" t="s">
        <v>81</v>
      </c>
      <c r="B168" s="21" t="s">
        <v>82</v>
      </c>
    </row>
    <row r="169" spans="1:10" x14ac:dyDescent="0.2">
      <c r="A169" s="20" t="s">
        <v>83</v>
      </c>
      <c r="B169" s="21" t="s">
        <v>84</v>
      </c>
    </row>
    <row r="170" spans="1:10" x14ac:dyDescent="0.2">
      <c r="A170" s="20" t="s">
        <v>85</v>
      </c>
      <c r="B170" s="21" t="s">
        <v>86</v>
      </c>
    </row>
    <row r="171" spans="1:10" x14ac:dyDescent="0.2">
      <c r="A171" s="20" t="s">
        <v>87</v>
      </c>
      <c r="B171" s="21" t="s">
        <v>88</v>
      </c>
    </row>
    <row r="172" spans="1:10" x14ac:dyDescent="0.2">
      <c r="A172" s="20" t="s">
        <v>400</v>
      </c>
      <c r="B172" s="21" t="s">
        <v>401</v>
      </c>
    </row>
  </sheetData>
  <dataConsolidate/>
  <mergeCells count="163">
    <mergeCell ref="A148:I148"/>
    <mergeCell ref="B7:J7"/>
    <mergeCell ref="A10:A16"/>
    <mergeCell ref="B10:B16"/>
    <mergeCell ref="C10:C16"/>
    <mergeCell ref="D10:D16"/>
    <mergeCell ref="G10:G16"/>
    <mergeCell ref="E10:E16"/>
    <mergeCell ref="F10:F16"/>
    <mergeCell ref="D18:D24"/>
    <mergeCell ref="G18:G24"/>
    <mergeCell ref="H18:H24"/>
    <mergeCell ref="B8:J8"/>
    <mergeCell ref="H10:H16"/>
    <mergeCell ref="B25:J25"/>
    <mergeCell ref="C18:C24"/>
    <mergeCell ref="E18:E24"/>
    <mergeCell ref="F18:F24"/>
    <mergeCell ref="A18:A24"/>
    <mergeCell ref="B18:B24"/>
    <mergeCell ref="G27:G33"/>
    <mergeCell ref="H27:H33"/>
    <mergeCell ref="G35:G41"/>
    <mergeCell ref="H35:H41"/>
    <mergeCell ref="A4:J4"/>
    <mergeCell ref="A5:A6"/>
    <mergeCell ref="B5:B6"/>
    <mergeCell ref="C5:C6"/>
    <mergeCell ref="I5:I6"/>
    <mergeCell ref="J5:J6"/>
    <mergeCell ref="D5:D6"/>
    <mergeCell ref="E5:F5"/>
    <mergeCell ref="G5:H5"/>
    <mergeCell ref="C61:C67"/>
    <mergeCell ref="E61:E67"/>
    <mergeCell ref="F61:F67"/>
    <mergeCell ref="G61:G67"/>
    <mergeCell ref="H61:H67"/>
    <mergeCell ref="A27:A33"/>
    <mergeCell ref="B27:B33"/>
    <mergeCell ref="A35:A41"/>
    <mergeCell ref="B35:B41"/>
    <mergeCell ref="C27:C33"/>
    <mergeCell ref="C35:C41"/>
    <mergeCell ref="D27:D33"/>
    <mergeCell ref="E27:E33"/>
    <mergeCell ref="F27:F33"/>
    <mergeCell ref="A52:A58"/>
    <mergeCell ref="B52:B58"/>
    <mergeCell ref="C52:C58"/>
    <mergeCell ref="D52:D58"/>
    <mergeCell ref="E52:E58"/>
    <mergeCell ref="F52:F58"/>
    <mergeCell ref="G52:G58"/>
    <mergeCell ref="H52:H58"/>
    <mergeCell ref="A69:A75"/>
    <mergeCell ref="B69:B75"/>
    <mergeCell ref="C69:C75"/>
    <mergeCell ref="D69:D75"/>
    <mergeCell ref="E69:E75"/>
    <mergeCell ref="E35:E41"/>
    <mergeCell ref="D35:D41"/>
    <mergeCell ref="B42:J42"/>
    <mergeCell ref="A44:A50"/>
    <mergeCell ref="B44:B50"/>
    <mergeCell ref="C44:C50"/>
    <mergeCell ref="D44:D50"/>
    <mergeCell ref="E44:E50"/>
    <mergeCell ref="F44:F50"/>
    <mergeCell ref="G44:G50"/>
    <mergeCell ref="H44:H50"/>
    <mergeCell ref="B59:J59"/>
    <mergeCell ref="D61:D67"/>
    <mergeCell ref="F69:F75"/>
    <mergeCell ref="G69:G75"/>
    <mergeCell ref="H69:H75"/>
    <mergeCell ref="F35:F41"/>
    <mergeCell ref="A61:A67"/>
    <mergeCell ref="B61:B67"/>
    <mergeCell ref="F77:F83"/>
    <mergeCell ref="G77:G83"/>
    <mergeCell ref="H77:H83"/>
    <mergeCell ref="A85:A91"/>
    <mergeCell ref="B85:B91"/>
    <mergeCell ref="C85:C91"/>
    <mergeCell ref="D85:D91"/>
    <mergeCell ref="E85:E91"/>
    <mergeCell ref="F85:F91"/>
    <mergeCell ref="G85:G91"/>
    <mergeCell ref="H85:H91"/>
    <mergeCell ref="A77:A83"/>
    <mergeCell ref="B77:B83"/>
    <mergeCell ref="C77:C83"/>
    <mergeCell ref="D77:D83"/>
    <mergeCell ref="E77:E83"/>
    <mergeCell ref="F93:F94"/>
    <mergeCell ref="G93:G94"/>
    <mergeCell ref="H93:H94"/>
    <mergeCell ref="D93:D99"/>
    <mergeCell ref="A93:A99"/>
    <mergeCell ref="B93:B99"/>
    <mergeCell ref="C93:C99"/>
    <mergeCell ref="E93:E94"/>
    <mergeCell ref="E95:E99"/>
    <mergeCell ref="F95:F99"/>
    <mergeCell ref="G95:G99"/>
    <mergeCell ref="H95:H99"/>
    <mergeCell ref="F117:F123"/>
    <mergeCell ref="G117:G123"/>
    <mergeCell ref="H117:H123"/>
    <mergeCell ref="A109:A115"/>
    <mergeCell ref="B109:B115"/>
    <mergeCell ref="C109:C115"/>
    <mergeCell ref="D109:D115"/>
    <mergeCell ref="E109:E115"/>
    <mergeCell ref="A101:A107"/>
    <mergeCell ref="B101:B107"/>
    <mergeCell ref="C101:C107"/>
    <mergeCell ref="D101:D107"/>
    <mergeCell ref="E101:E107"/>
    <mergeCell ref="F101:F107"/>
    <mergeCell ref="G101:G107"/>
    <mergeCell ref="H101:H107"/>
    <mergeCell ref="F109:F115"/>
    <mergeCell ref="G109:G115"/>
    <mergeCell ref="H109:H115"/>
    <mergeCell ref="A125:A131"/>
    <mergeCell ref="B125:B131"/>
    <mergeCell ref="C125:C131"/>
    <mergeCell ref="D125:D131"/>
    <mergeCell ref="E125:E127"/>
    <mergeCell ref="A117:A123"/>
    <mergeCell ref="B117:B123"/>
    <mergeCell ref="C117:C123"/>
    <mergeCell ref="D117:D123"/>
    <mergeCell ref="E117:E123"/>
    <mergeCell ref="F130:F131"/>
    <mergeCell ref="G130:G131"/>
    <mergeCell ref="H130:H131"/>
    <mergeCell ref="E128:E129"/>
    <mergeCell ref="E130:E131"/>
    <mergeCell ref="F125:F127"/>
    <mergeCell ref="G125:G127"/>
    <mergeCell ref="H125:H127"/>
    <mergeCell ref="F128:F129"/>
    <mergeCell ref="G128:G129"/>
    <mergeCell ref="H128:H129"/>
    <mergeCell ref="A141:A147"/>
    <mergeCell ref="B141:B147"/>
    <mergeCell ref="C141:C147"/>
    <mergeCell ref="D141:D147"/>
    <mergeCell ref="E141:E147"/>
    <mergeCell ref="F141:F147"/>
    <mergeCell ref="G141:G147"/>
    <mergeCell ref="H141:H147"/>
    <mergeCell ref="F133:F139"/>
    <mergeCell ref="G133:G139"/>
    <mergeCell ref="H133:H139"/>
    <mergeCell ref="A133:A139"/>
    <mergeCell ref="B133:B139"/>
    <mergeCell ref="C133:C139"/>
    <mergeCell ref="D133:D139"/>
    <mergeCell ref="E133:E139"/>
  </mergeCells>
  <phoneticPr fontId="3" type="noConversion"/>
  <pageMargins left="0.25" right="0.25" top="0.75" bottom="0.75" header="0.3" footer="0.3"/>
  <pageSetup paperSize="9" scale="69" fitToHeight="0" orientation="landscape" r:id="rId1"/>
  <rowBreaks count="1" manualBreakCount="1">
    <brk id="157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EC4DC-7F92-4487-B493-45CA7774B05E}">
  <sheetPr>
    <pageSetUpPr fitToPage="1"/>
  </sheetPr>
  <dimension ref="A4:J146"/>
  <sheetViews>
    <sheetView zoomScale="110" zoomScaleNormal="110" workbookViewId="0">
      <pane ySplit="6" topLeftCell="A7" activePane="bottomLeft" state="frozen"/>
      <selection pane="bottomLeft" activeCell="J100" sqref="J100"/>
    </sheetView>
  </sheetViews>
  <sheetFormatPr defaultColWidth="9.140625" defaultRowHeight="12" x14ac:dyDescent="0.2"/>
  <cols>
    <col min="1" max="1" width="13" style="23" customWidth="1"/>
    <col min="2" max="2" width="34" style="24" customWidth="1"/>
    <col min="3" max="3" width="19.140625" style="22" customWidth="1"/>
    <col min="4" max="4" width="38.5703125" style="24" customWidth="1"/>
    <col min="5" max="5" width="37.42578125" style="24" customWidth="1"/>
    <col min="6" max="6" width="7.5703125" style="24" customWidth="1"/>
    <col min="7" max="7" width="5.42578125" style="23" customWidth="1"/>
    <col min="8" max="8" width="8.28515625" style="23" customWidth="1"/>
    <col min="9" max="9" width="38" style="22" customWidth="1"/>
    <col min="10" max="10" width="11.28515625" style="22" customWidth="1"/>
    <col min="11" max="16384" width="9.140625" style="24"/>
  </cols>
  <sheetData>
    <row r="4" spans="1:10" ht="20.25" customHeight="1" thickBot="1" x14ac:dyDescent="0.25">
      <c r="A4" s="367" t="s">
        <v>723</v>
      </c>
      <c r="B4" s="368"/>
      <c r="C4" s="368"/>
      <c r="D4" s="368"/>
      <c r="E4" s="368"/>
      <c r="F4" s="368"/>
      <c r="G4" s="368"/>
      <c r="H4" s="368"/>
      <c r="I4" s="368"/>
      <c r="J4" s="368"/>
    </row>
    <row r="5" spans="1:10" ht="34.5" customHeight="1" x14ac:dyDescent="0.2">
      <c r="A5" s="272" t="s">
        <v>498</v>
      </c>
      <c r="B5" s="268" t="s">
        <v>505</v>
      </c>
      <c r="C5" s="258" t="s">
        <v>497</v>
      </c>
      <c r="D5" s="258" t="s">
        <v>502</v>
      </c>
      <c r="E5" s="274" t="s">
        <v>0</v>
      </c>
      <c r="F5" s="275"/>
      <c r="G5" s="286" t="s">
        <v>1</v>
      </c>
      <c r="H5" s="287"/>
      <c r="I5" s="258" t="s">
        <v>504</v>
      </c>
      <c r="J5" s="268" t="s">
        <v>843</v>
      </c>
    </row>
    <row r="6" spans="1:10" ht="40.5" customHeight="1" thickBot="1" x14ac:dyDescent="0.25">
      <c r="A6" s="273"/>
      <c r="B6" s="269"/>
      <c r="C6" s="259"/>
      <c r="D6" s="259"/>
      <c r="E6" s="105" t="s">
        <v>2</v>
      </c>
      <c r="F6" s="105" t="s">
        <v>3</v>
      </c>
      <c r="G6" s="105">
        <v>2025</v>
      </c>
      <c r="H6" s="96" t="s">
        <v>503</v>
      </c>
      <c r="I6" s="259"/>
      <c r="J6" s="269"/>
    </row>
    <row r="7" spans="1:10" s="22" customFormat="1" ht="12" customHeight="1" x14ac:dyDescent="0.2">
      <c r="A7" s="97" t="s">
        <v>499</v>
      </c>
      <c r="B7" s="279" t="s">
        <v>724</v>
      </c>
      <c r="C7" s="280"/>
      <c r="D7" s="280"/>
      <c r="E7" s="280"/>
      <c r="F7" s="280"/>
      <c r="G7" s="280"/>
      <c r="H7" s="280"/>
      <c r="I7" s="280"/>
      <c r="J7" s="370"/>
    </row>
    <row r="8" spans="1:10" ht="12.75" customHeight="1" x14ac:dyDescent="0.2">
      <c r="A8" s="35" t="s">
        <v>318</v>
      </c>
      <c r="B8" s="315" t="s">
        <v>256</v>
      </c>
      <c r="C8" s="316"/>
      <c r="D8" s="316"/>
      <c r="E8" s="316"/>
      <c r="F8" s="316"/>
      <c r="G8" s="316"/>
      <c r="H8" s="316"/>
      <c r="I8" s="316"/>
      <c r="J8" s="369"/>
    </row>
    <row r="9" spans="1:10" ht="23.25" customHeight="1" x14ac:dyDescent="0.2">
      <c r="A9" s="64" t="s">
        <v>343</v>
      </c>
      <c r="B9" s="36" t="s">
        <v>482</v>
      </c>
      <c r="C9" s="160"/>
      <c r="D9" s="161"/>
      <c r="E9" s="40"/>
      <c r="F9" s="41"/>
      <c r="G9" s="69"/>
      <c r="H9" s="69"/>
      <c r="I9" s="37"/>
      <c r="J9" s="38">
        <f>SUM(J10:J16)</f>
        <v>31.7</v>
      </c>
    </row>
    <row r="10" spans="1:10" ht="24" x14ac:dyDescent="0.2">
      <c r="A10" s="240"/>
      <c r="B10" s="243"/>
      <c r="C10" s="246" t="s">
        <v>556</v>
      </c>
      <c r="D10" s="263" t="s">
        <v>725</v>
      </c>
      <c r="E10" s="252" t="s">
        <v>258</v>
      </c>
      <c r="F10" s="371" t="s">
        <v>41</v>
      </c>
      <c r="G10" s="324" t="s">
        <v>266</v>
      </c>
      <c r="H10" s="255" t="s">
        <v>945</v>
      </c>
      <c r="I10" s="42" t="s">
        <v>8</v>
      </c>
      <c r="J10" s="43">
        <v>31.7</v>
      </c>
    </row>
    <row r="11" spans="1:10" ht="24" x14ac:dyDescent="0.2">
      <c r="A11" s="241"/>
      <c r="B11" s="244"/>
      <c r="C11" s="247"/>
      <c r="D11" s="264"/>
      <c r="E11" s="253"/>
      <c r="F11" s="372"/>
      <c r="G11" s="354"/>
      <c r="H11" s="256"/>
      <c r="I11" s="42" t="s">
        <v>10</v>
      </c>
      <c r="J11" s="43"/>
    </row>
    <row r="12" spans="1:10" x14ac:dyDescent="0.2">
      <c r="A12" s="241"/>
      <c r="B12" s="244"/>
      <c r="C12" s="247"/>
      <c r="D12" s="264"/>
      <c r="E12" s="254"/>
      <c r="F12" s="373"/>
      <c r="G12" s="355"/>
      <c r="H12" s="257"/>
      <c r="I12" s="42" t="s">
        <v>11</v>
      </c>
      <c r="J12" s="43"/>
    </row>
    <row r="13" spans="1:10" ht="24" x14ac:dyDescent="0.2">
      <c r="A13" s="241"/>
      <c r="B13" s="244"/>
      <c r="C13" s="247"/>
      <c r="D13" s="264"/>
      <c r="E13" s="398" t="s">
        <v>483</v>
      </c>
      <c r="F13" s="371" t="s">
        <v>16</v>
      </c>
      <c r="G13" s="324" t="s">
        <v>107</v>
      </c>
      <c r="H13" s="255" t="s">
        <v>945</v>
      </c>
      <c r="I13" s="42" t="s">
        <v>12</v>
      </c>
      <c r="J13" s="43"/>
    </row>
    <row r="14" spans="1:10" x14ac:dyDescent="0.2">
      <c r="A14" s="241"/>
      <c r="B14" s="244"/>
      <c r="C14" s="247"/>
      <c r="D14" s="264"/>
      <c r="E14" s="399"/>
      <c r="F14" s="372"/>
      <c r="G14" s="354"/>
      <c r="H14" s="256"/>
      <c r="I14" s="42" t="s">
        <v>13</v>
      </c>
      <c r="J14" s="43"/>
    </row>
    <row r="15" spans="1:10" x14ac:dyDescent="0.2">
      <c r="A15" s="241"/>
      <c r="B15" s="244"/>
      <c r="C15" s="247"/>
      <c r="D15" s="264"/>
      <c r="E15" s="399"/>
      <c r="F15" s="372"/>
      <c r="G15" s="354"/>
      <c r="H15" s="256"/>
      <c r="I15" s="42" t="s">
        <v>14</v>
      </c>
      <c r="J15" s="43"/>
    </row>
    <row r="16" spans="1:10" x14ac:dyDescent="0.2">
      <c r="A16" s="242"/>
      <c r="B16" s="245"/>
      <c r="C16" s="248"/>
      <c r="D16" s="265"/>
      <c r="E16" s="400"/>
      <c r="F16" s="373"/>
      <c r="G16" s="355"/>
      <c r="H16" s="257"/>
      <c r="I16" s="42" t="s">
        <v>15</v>
      </c>
      <c r="J16" s="43"/>
    </row>
    <row r="17" spans="1:10" ht="24.75" customHeight="1" x14ac:dyDescent="0.2">
      <c r="A17" s="64" t="s">
        <v>319</v>
      </c>
      <c r="B17" s="36" t="s">
        <v>351</v>
      </c>
      <c r="C17" s="160"/>
      <c r="D17" s="161"/>
      <c r="E17" s="40"/>
      <c r="F17" s="41"/>
      <c r="G17" s="69"/>
      <c r="H17" s="69"/>
      <c r="I17" s="37"/>
      <c r="J17" s="38">
        <f>SUM(J18:J24)</f>
        <v>18</v>
      </c>
    </row>
    <row r="18" spans="1:10" ht="24" customHeight="1" x14ac:dyDescent="0.2">
      <c r="A18" s="240"/>
      <c r="B18" s="243"/>
      <c r="C18" s="246" t="s">
        <v>531</v>
      </c>
      <c r="D18" s="263" t="s">
        <v>726</v>
      </c>
      <c r="E18" s="252" t="s">
        <v>259</v>
      </c>
      <c r="F18" s="371" t="s">
        <v>16</v>
      </c>
      <c r="G18" s="324" t="s">
        <v>927</v>
      </c>
      <c r="H18" s="255" t="s">
        <v>943</v>
      </c>
      <c r="I18" s="42" t="s">
        <v>8</v>
      </c>
      <c r="J18" s="43">
        <v>18</v>
      </c>
    </row>
    <row r="19" spans="1:10" ht="23.25" customHeight="1" x14ac:dyDescent="0.2">
      <c r="A19" s="241"/>
      <c r="B19" s="244"/>
      <c r="C19" s="247"/>
      <c r="D19" s="264"/>
      <c r="E19" s="253"/>
      <c r="F19" s="372"/>
      <c r="G19" s="354"/>
      <c r="H19" s="256"/>
      <c r="I19" s="42" t="s">
        <v>10</v>
      </c>
      <c r="J19" s="43"/>
    </row>
    <row r="20" spans="1:10" x14ac:dyDescent="0.2">
      <c r="A20" s="241"/>
      <c r="B20" s="244"/>
      <c r="C20" s="247"/>
      <c r="D20" s="264"/>
      <c r="E20" s="254"/>
      <c r="F20" s="373"/>
      <c r="G20" s="355"/>
      <c r="H20" s="257"/>
      <c r="I20" s="42" t="s">
        <v>11</v>
      </c>
      <c r="J20" s="43"/>
    </row>
    <row r="21" spans="1:10" ht="21.75" customHeight="1" x14ac:dyDescent="0.2">
      <c r="A21" s="241"/>
      <c r="B21" s="244"/>
      <c r="C21" s="247"/>
      <c r="D21" s="264"/>
      <c r="E21" s="252" t="s">
        <v>260</v>
      </c>
      <c r="F21" s="371" t="s">
        <v>16</v>
      </c>
      <c r="G21" s="324" t="s">
        <v>49</v>
      </c>
      <c r="H21" s="255" t="s">
        <v>943</v>
      </c>
      <c r="I21" s="42" t="s">
        <v>12</v>
      </c>
      <c r="J21" s="43"/>
    </row>
    <row r="22" spans="1:10" x14ac:dyDescent="0.2">
      <c r="A22" s="241"/>
      <c r="B22" s="244"/>
      <c r="C22" s="247"/>
      <c r="D22" s="264"/>
      <c r="E22" s="253"/>
      <c r="F22" s="372"/>
      <c r="G22" s="354"/>
      <c r="H22" s="256"/>
      <c r="I22" s="42" t="s">
        <v>13</v>
      </c>
      <c r="J22" s="43"/>
    </row>
    <row r="23" spans="1:10" x14ac:dyDescent="0.2">
      <c r="A23" s="241"/>
      <c r="B23" s="244"/>
      <c r="C23" s="247"/>
      <c r="D23" s="264"/>
      <c r="E23" s="252" t="s">
        <v>667</v>
      </c>
      <c r="F23" s="371" t="s">
        <v>16</v>
      </c>
      <c r="G23" s="324" t="s">
        <v>21</v>
      </c>
      <c r="H23" s="246" t="s">
        <v>943</v>
      </c>
      <c r="I23" s="42" t="s">
        <v>14</v>
      </c>
      <c r="J23" s="43"/>
    </row>
    <row r="24" spans="1:10" x14ac:dyDescent="0.2">
      <c r="A24" s="242"/>
      <c r="B24" s="245"/>
      <c r="C24" s="248"/>
      <c r="D24" s="265"/>
      <c r="E24" s="254"/>
      <c r="F24" s="373"/>
      <c r="G24" s="355"/>
      <c r="H24" s="248"/>
      <c r="I24" s="42" t="s">
        <v>15</v>
      </c>
      <c r="J24" s="43"/>
    </row>
    <row r="25" spans="1:10" ht="15" customHeight="1" x14ac:dyDescent="0.2">
      <c r="A25" s="64" t="s">
        <v>425</v>
      </c>
      <c r="B25" s="36" t="s">
        <v>352</v>
      </c>
      <c r="C25" s="160"/>
      <c r="D25" s="161"/>
      <c r="E25" s="40"/>
      <c r="F25" s="41"/>
      <c r="G25" s="69"/>
      <c r="H25" s="69"/>
      <c r="I25" s="37"/>
      <c r="J25" s="38">
        <f>SUM(J26:J32)</f>
        <v>5.5</v>
      </c>
    </row>
    <row r="26" spans="1:10" ht="24" x14ac:dyDescent="0.2">
      <c r="A26" s="240"/>
      <c r="B26" s="243"/>
      <c r="C26" s="246" t="s">
        <v>531</v>
      </c>
      <c r="D26" s="263" t="s">
        <v>727</v>
      </c>
      <c r="E26" s="252" t="s">
        <v>261</v>
      </c>
      <c r="F26" s="371" t="s">
        <v>41</v>
      </c>
      <c r="G26" s="324" t="s">
        <v>928</v>
      </c>
      <c r="H26" s="255" t="s">
        <v>943</v>
      </c>
      <c r="I26" s="42" t="s">
        <v>8</v>
      </c>
      <c r="J26" s="43">
        <v>5.5</v>
      </c>
    </row>
    <row r="27" spans="1:10" ht="24" x14ac:dyDescent="0.2">
      <c r="A27" s="241"/>
      <c r="B27" s="244"/>
      <c r="C27" s="247"/>
      <c r="D27" s="264"/>
      <c r="E27" s="253"/>
      <c r="F27" s="372"/>
      <c r="G27" s="354"/>
      <c r="H27" s="256"/>
      <c r="I27" s="42" t="s">
        <v>10</v>
      </c>
      <c r="J27" s="43"/>
    </row>
    <row r="28" spans="1:10" x14ac:dyDescent="0.2">
      <c r="A28" s="241"/>
      <c r="B28" s="244"/>
      <c r="C28" s="247"/>
      <c r="D28" s="264"/>
      <c r="E28" s="254"/>
      <c r="F28" s="373"/>
      <c r="G28" s="355"/>
      <c r="H28" s="257"/>
      <c r="I28" s="42" t="s">
        <v>11</v>
      </c>
      <c r="J28" s="43"/>
    </row>
    <row r="29" spans="1:10" ht="24" x14ac:dyDescent="0.2">
      <c r="A29" s="241"/>
      <c r="B29" s="244"/>
      <c r="C29" s="247"/>
      <c r="D29" s="264"/>
      <c r="E29" s="252" t="s">
        <v>262</v>
      </c>
      <c r="F29" s="371" t="s">
        <v>16</v>
      </c>
      <c r="G29" s="324" t="s">
        <v>928</v>
      </c>
      <c r="H29" s="255" t="s">
        <v>943</v>
      </c>
      <c r="I29" s="42" t="s">
        <v>12</v>
      </c>
      <c r="J29" s="43"/>
    </row>
    <row r="30" spans="1:10" x14ac:dyDescent="0.2">
      <c r="A30" s="241"/>
      <c r="B30" s="244"/>
      <c r="C30" s="247"/>
      <c r="D30" s="264"/>
      <c r="E30" s="253"/>
      <c r="F30" s="372"/>
      <c r="G30" s="354"/>
      <c r="H30" s="256"/>
      <c r="I30" s="42" t="s">
        <v>13</v>
      </c>
      <c r="J30" s="43"/>
    </row>
    <row r="31" spans="1:10" x14ac:dyDescent="0.2">
      <c r="A31" s="241"/>
      <c r="B31" s="244"/>
      <c r="C31" s="247"/>
      <c r="D31" s="264"/>
      <c r="E31" s="253"/>
      <c r="F31" s="372"/>
      <c r="G31" s="354"/>
      <c r="H31" s="256"/>
      <c r="I31" s="42" t="s">
        <v>14</v>
      </c>
      <c r="J31" s="43"/>
    </row>
    <row r="32" spans="1:10" x14ac:dyDescent="0.2">
      <c r="A32" s="242"/>
      <c r="B32" s="245"/>
      <c r="C32" s="248"/>
      <c r="D32" s="265"/>
      <c r="E32" s="254"/>
      <c r="F32" s="373"/>
      <c r="G32" s="355"/>
      <c r="H32" s="257"/>
      <c r="I32" s="42" t="s">
        <v>15</v>
      </c>
      <c r="J32" s="43"/>
    </row>
    <row r="33" spans="1:10" ht="15" customHeight="1" x14ac:dyDescent="0.2">
      <c r="A33" s="46" t="s">
        <v>344</v>
      </c>
      <c r="B33" s="45" t="s">
        <v>353</v>
      </c>
      <c r="C33" s="160"/>
      <c r="D33" s="161"/>
      <c r="E33" s="40"/>
      <c r="F33" s="41"/>
      <c r="G33" s="69"/>
      <c r="H33" s="69"/>
      <c r="I33" s="37"/>
      <c r="J33" s="38">
        <f>SUM(J34:J40)</f>
        <v>0</v>
      </c>
    </row>
    <row r="34" spans="1:10" ht="23.25" customHeight="1" x14ac:dyDescent="0.2">
      <c r="A34" s="240"/>
      <c r="B34" s="243"/>
      <c r="C34" s="246" t="s">
        <v>531</v>
      </c>
      <c r="D34" s="263" t="s">
        <v>728</v>
      </c>
      <c r="E34" s="252" t="s">
        <v>263</v>
      </c>
      <c r="F34" s="371" t="s">
        <v>16</v>
      </c>
      <c r="G34" s="324" t="s">
        <v>34</v>
      </c>
      <c r="H34" s="255" t="s">
        <v>943</v>
      </c>
      <c r="I34" s="42" t="s">
        <v>8</v>
      </c>
      <c r="J34" s="43" t="s">
        <v>9</v>
      </c>
    </row>
    <row r="35" spans="1:10" ht="24" x14ac:dyDescent="0.2">
      <c r="A35" s="241"/>
      <c r="B35" s="244"/>
      <c r="C35" s="247"/>
      <c r="D35" s="264"/>
      <c r="E35" s="253"/>
      <c r="F35" s="372"/>
      <c r="G35" s="354"/>
      <c r="H35" s="256"/>
      <c r="I35" s="42" t="s">
        <v>10</v>
      </c>
      <c r="J35" s="43" t="s">
        <v>9</v>
      </c>
    </row>
    <row r="36" spans="1:10" x14ac:dyDescent="0.2">
      <c r="A36" s="241"/>
      <c r="B36" s="244"/>
      <c r="C36" s="247"/>
      <c r="D36" s="264"/>
      <c r="E36" s="253"/>
      <c r="F36" s="372"/>
      <c r="G36" s="354"/>
      <c r="H36" s="256"/>
      <c r="I36" s="42" t="s">
        <v>11</v>
      </c>
      <c r="J36" s="43" t="s">
        <v>9</v>
      </c>
    </row>
    <row r="37" spans="1:10" ht="24" x14ac:dyDescent="0.2">
      <c r="A37" s="241"/>
      <c r="B37" s="244"/>
      <c r="C37" s="247"/>
      <c r="D37" s="264"/>
      <c r="E37" s="253"/>
      <c r="F37" s="372"/>
      <c r="G37" s="354"/>
      <c r="H37" s="256"/>
      <c r="I37" s="42" t="s">
        <v>12</v>
      </c>
      <c r="J37" s="43" t="s">
        <v>9</v>
      </c>
    </row>
    <row r="38" spans="1:10" x14ac:dyDescent="0.2">
      <c r="A38" s="241"/>
      <c r="B38" s="244"/>
      <c r="C38" s="247"/>
      <c r="D38" s="264"/>
      <c r="E38" s="253"/>
      <c r="F38" s="372"/>
      <c r="G38" s="354"/>
      <c r="H38" s="256"/>
      <c r="I38" s="42" t="s">
        <v>13</v>
      </c>
      <c r="J38" s="43" t="s">
        <v>9</v>
      </c>
    </row>
    <row r="39" spans="1:10" x14ac:dyDescent="0.2">
      <c r="A39" s="241"/>
      <c r="B39" s="244"/>
      <c r="C39" s="247"/>
      <c r="D39" s="264"/>
      <c r="E39" s="253"/>
      <c r="F39" s="372"/>
      <c r="G39" s="354"/>
      <c r="H39" s="256"/>
      <c r="I39" s="42" t="s">
        <v>14</v>
      </c>
      <c r="J39" s="43" t="s">
        <v>9</v>
      </c>
    </row>
    <row r="40" spans="1:10" x14ac:dyDescent="0.2">
      <c r="A40" s="242"/>
      <c r="B40" s="245"/>
      <c r="C40" s="248"/>
      <c r="D40" s="265"/>
      <c r="E40" s="254"/>
      <c r="F40" s="373"/>
      <c r="G40" s="355"/>
      <c r="H40" s="257"/>
      <c r="I40" s="42" t="s">
        <v>15</v>
      </c>
      <c r="J40" s="43" t="s">
        <v>9</v>
      </c>
    </row>
    <row r="41" spans="1:10" ht="24" x14ac:dyDescent="0.2">
      <c r="A41" s="39" t="s">
        <v>345</v>
      </c>
      <c r="B41" s="45" t="s">
        <v>264</v>
      </c>
      <c r="C41" s="160"/>
      <c r="D41" s="161"/>
      <c r="E41" s="40"/>
      <c r="F41" s="41"/>
      <c r="G41" s="69"/>
      <c r="H41" s="69"/>
      <c r="I41" s="37" t="s">
        <v>257</v>
      </c>
      <c r="J41" s="38">
        <f>SUM(J42:J48)</f>
        <v>0</v>
      </c>
    </row>
    <row r="42" spans="1:10" ht="24" x14ac:dyDescent="0.2">
      <c r="A42" s="240"/>
      <c r="B42" s="243"/>
      <c r="C42" s="246" t="s">
        <v>531</v>
      </c>
      <c r="D42" s="263" t="s">
        <v>729</v>
      </c>
      <c r="E42" s="252" t="s">
        <v>265</v>
      </c>
      <c r="F42" s="371" t="s">
        <v>16</v>
      </c>
      <c r="G42" s="255">
        <v>1</v>
      </c>
      <c r="H42" s="255" t="s">
        <v>943</v>
      </c>
      <c r="I42" s="42" t="s">
        <v>8</v>
      </c>
      <c r="J42" s="43"/>
    </row>
    <row r="43" spans="1:10" ht="24" x14ac:dyDescent="0.2">
      <c r="A43" s="241"/>
      <c r="B43" s="244"/>
      <c r="C43" s="247"/>
      <c r="D43" s="264"/>
      <c r="E43" s="253"/>
      <c r="F43" s="372"/>
      <c r="G43" s="256"/>
      <c r="H43" s="256"/>
      <c r="I43" s="42" t="s">
        <v>10</v>
      </c>
      <c r="J43" s="43"/>
    </row>
    <row r="44" spans="1:10" x14ac:dyDescent="0.2">
      <c r="A44" s="241"/>
      <c r="B44" s="244"/>
      <c r="C44" s="247"/>
      <c r="D44" s="264"/>
      <c r="E44" s="253"/>
      <c r="F44" s="372"/>
      <c r="G44" s="256"/>
      <c r="H44" s="256"/>
      <c r="I44" s="42" t="s">
        <v>11</v>
      </c>
      <c r="J44" s="43"/>
    </row>
    <row r="45" spans="1:10" ht="24" x14ac:dyDescent="0.2">
      <c r="A45" s="241"/>
      <c r="B45" s="244"/>
      <c r="C45" s="247"/>
      <c r="D45" s="264"/>
      <c r="E45" s="253"/>
      <c r="F45" s="372"/>
      <c r="G45" s="256"/>
      <c r="H45" s="256"/>
      <c r="I45" s="42" t="s">
        <v>12</v>
      </c>
      <c r="J45" s="43"/>
    </row>
    <row r="46" spans="1:10" x14ac:dyDescent="0.2">
      <c r="A46" s="241"/>
      <c r="B46" s="244"/>
      <c r="C46" s="247"/>
      <c r="D46" s="264"/>
      <c r="E46" s="253"/>
      <c r="F46" s="372"/>
      <c r="G46" s="256"/>
      <c r="H46" s="256"/>
      <c r="I46" s="42" t="s">
        <v>13</v>
      </c>
      <c r="J46" s="43"/>
    </row>
    <row r="47" spans="1:10" x14ac:dyDescent="0.2">
      <c r="A47" s="241"/>
      <c r="B47" s="244"/>
      <c r="C47" s="247"/>
      <c r="D47" s="264"/>
      <c r="E47" s="253"/>
      <c r="F47" s="372"/>
      <c r="G47" s="256"/>
      <c r="H47" s="256"/>
      <c r="I47" s="42" t="s">
        <v>14</v>
      </c>
      <c r="J47" s="43"/>
    </row>
    <row r="48" spans="1:10" x14ac:dyDescent="0.2">
      <c r="A48" s="242"/>
      <c r="B48" s="245"/>
      <c r="C48" s="248"/>
      <c r="D48" s="265"/>
      <c r="E48" s="254"/>
      <c r="F48" s="373"/>
      <c r="G48" s="257"/>
      <c r="H48" s="257"/>
      <c r="I48" s="42" t="s">
        <v>15</v>
      </c>
      <c r="J48" s="43"/>
    </row>
    <row r="49" spans="1:10" ht="24" customHeight="1" x14ac:dyDescent="0.2">
      <c r="A49" s="107" t="s">
        <v>346</v>
      </c>
      <c r="B49" s="36" t="s">
        <v>354</v>
      </c>
      <c r="C49" s="160"/>
      <c r="D49" s="161"/>
      <c r="E49" s="40"/>
      <c r="F49" s="41"/>
      <c r="G49" s="69"/>
      <c r="H49" s="69"/>
      <c r="I49" s="37"/>
      <c r="J49" s="38">
        <f>SUM(J50:J56)</f>
        <v>0</v>
      </c>
    </row>
    <row r="50" spans="1:10" ht="25.5" customHeight="1" x14ac:dyDescent="0.2">
      <c r="A50" s="240"/>
      <c r="B50" s="243"/>
      <c r="C50" s="246" t="s">
        <v>531</v>
      </c>
      <c r="D50" s="263" t="s">
        <v>730</v>
      </c>
      <c r="E50" s="252" t="s">
        <v>267</v>
      </c>
      <c r="F50" s="371" t="s">
        <v>41</v>
      </c>
      <c r="G50" s="324" t="s">
        <v>888</v>
      </c>
      <c r="H50" s="255" t="s">
        <v>943</v>
      </c>
      <c r="I50" s="42" t="s">
        <v>8</v>
      </c>
      <c r="J50" s="43" t="s">
        <v>9</v>
      </c>
    </row>
    <row r="51" spans="1:10" ht="23.25" customHeight="1" x14ac:dyDescent="0.2">
      <c r="A51" s="241"/>
      <c r="B51" s="244"/>
      <c r="C51" s="247"/>
      <c r="D51" s="264"/>
      <c r="E51" s="254"/>
      <c r="F51" s="373"/>
      <c r="G51" s="355"/>
      <c r="H51" s="257"/>
      <c r="I51" s="42" t="s">
        <v>10</v>
      </c>
      <c r="J51" s="43" t="s">
        <v>9</v>
      </c>
    </row>
    <row r="52" spans="1:10" ht="12" customHeight="1" x14ac:dyDescent="0.2">
      <c r="A52" s="241"/>
      <c r="B52" s="244"/>
      <c r="C52" s="247"/>
      <c r="D52" s="264"/>
      <c r="E52" s="252" t="s">
        <v>268</v>
      </c>
      <c r="F52" s="371" t="s">
        <v>16</v>
      </c>
      <c r="G52" s="324" t="s">
        <v>888</v>
      </c>
      <c r="H52" s="255" t="s">
        <v>943</v>
      </c>
      <c r="I52" s="42" t="s">
        <v>11</v>
      </c>
      <c r="J52" s="43" t="s">
        <v>9</v>
      </c>
    </row>
    <row r="53" spans="1:10" ht="24" x14ac:dyDescent="0.2">
      <c r="A53" s="241"/>
      <c r="B53" s="244"/>
      <c r="C53" s="247"/>
      <c r="D53" s="265"/>
      <c r="E53" s="254"/>
      <c r="F53" s="373"/>
      <c r="G53" s="355"/>
      <c r="H53" s="257"/>
      <c r="I53" s="42" t="s">
        <v>12</v>
      </c>
      <c r="J53" s="43" t="s">
        <v>9</v>
      </c>
    </row>
    <row r="54" spans="1:10" ht="12" customHeight="1" x14ac:dyDescent="0.2">
      <c r="A54" s="241"/>
      <c r="B54" s="244"/>
      <c r="C54" s="247"/>
      <c r="D54" s="263" t="s">
        <v>731</v>
      </c>
      <c r="E54" s="263" t="s">
        <v>732</v>
      </c>
      <c r="F54" s="255" t="s">
        <v>16</v>
      </c>
      <c r="G54" s="255">
        <v>1</v>
      </c>
      <c r="H54" s="255" t="s">
        <v>943</v>
      </c>
      <c r="I54" s="42" t="s">
        <v>13</v>
      </c>
      <c r="J54" s="43" t="s">
        <v>9</v>
      </c>
    </row>
    <row r="55" spans="1:10" x14ac:dyDescent="0.2">
      <c r="A55" s="241"/>
      <c r="B55" s="244"/>
      <c r="C55" s="247"/>
      <c r="D55" s="264"/>
      <c r="E55" s="264"/>
      <c r="F55" s="256"/>
      <c r="G55" s="256"/>
      <c r="H55" s="256"/>
      <c r="I55" s="42" t="s">
        <v>14</v>
      </c>
      <c r="J55" s="43" t="s">
        <v>9</v>
      </c>
    </row>
    <row r="56" spans="1:10" x14ac:dyDescent="0.2">
      <c r="A56" s="242"/>
      <c r="B56" s="245"/>
      <c r="C56" s="248"/>
      <c r="D56" s="265"/>
      <c r="E56" s="265"/>
      <c r="F56" s="257"/>
      <c r="G56" s="257"/>
      <c r="H56" s="257"/>
      <c r="I56" s="42" t="s">
        <v>15</v>
      </c>
      <c r="J56" s="43" t="s">
        <v>9</v>
      </c>
    </row>
    <row r="57" spans="1:10" ht="36" x14ac:dyDescent="0.2">
      <c r="A57" s="107" t="s">
        <v>929</v>
      </c>
      <c r="B57" s="36" t="s">
        <v>931</v>
      </c>
      <c r="C57" s="160"/>
      <c r="D57" s="161"/>
      <c r="E57" s="40"/>
      <c r="F57" s="41"/>
      <c r="G57" s="69"/>
      <c r="H57" s="69"/>
      <c r="I57" s="37"/>
      <c r="J57" s="38">
        <f>SUM(J58:J64)</f>
        <v>8.6</v>
      </c>
    </row>
    <row r="58" spans="1:10" ht="25.5" customHeight="1" x14ac:dyDescent="0.2">
      <c r="A58" s="240"/>
      <c r="B58" s="243"/>
      <c r="C58" s="246" t="s">
        <v>531</v>
      </c>
      <c r="D58" s="263" t="s">
        <v>936</v>
      </c>
      <c r="E58" s="252" t="s">
        <v>935</v>
      </c>
      <c r="F58" s="371" t="s">
        <v>41</v>
      </c>
      <c r="G58" s="324" t="s">
        <v>51</v>
      </c>
      <c r="H58" s="255" t="s">
        <v>943</v>
      </c>
      <c r="I58" s="42" t="s">
        <v>8</v>
      </c>
      <c r="J58" s="43">
        <v>8.6</v>
      </c>
    </row>
    <row r="59" spans="1:10" ht="23.25" customHeight="1" x14ac:dyDescent="0.2">
      <c r="A59" s="241"/>
      <c r="B59" s="244"/>
      <c r="C59" s="247"/>
      <c r="D59" s="264"/>
      <c r="E59" s="253"/>
      <c r="F59" s="372"/>
      <c r="G59" s="354"/>
      <c r="H59" s="256"/>
      <c r="I59" s="42" t="s">
        <v>10</v>
      </c>
      <c r="J59" s="43"/>
    </row>
    <row r="60" spans="1:10" ht="12" customHeight="1" x14ac:dyDescent="0.2">
      <c r="A60" s="241"/>
      <c r="B60" s="244"/>
      <c r="C60" s="247"/>
      <c r="D60" s="264"/>
      <c r="E60" s="253"/>
      <c r="F60" s="372"/>
      <c r="G60" s="354"/>
      <c r="H60" s="256"/>
      <c r="I60" s="42" t="s">
        <v>11</v>
      </c>
      <c r="J60" s="43"/>
    </row>
    <row r="61" spans="1:10" ht="24" x14ac:dyDescent="0.2">
      <c r="A61" s="241"/>
      <c r="B61" s="244"/>
      <c r="C61" s="247"/>
      <c r="D61" s="264"/>
      <c r="E61" s="253"/>
      <c r="F61" s="372"/>
      <c r="G61" s="354"/>
      <c r="H61" s="256"/>
      <c r="I61" s="42" t="s">
        <v>12</v>
      </c>
      <c r="J61" s="43"/>
    </row>
    <row r="62" spans="1:10" ht="12" customHeight="1" x14ac:dyDescent="0.2">
      <c r="A62" s="241"/>
      <c r="B62" s="244"/>
      <c r="C62" s="247"/>
      <c r="D62" s="264"/>
      <c r="E62" s="253"/>
      <c r="F62" s="372"/>
      <c r="G62" s="354"/>
      <c r="H62" s="256"/>
      <c r="I62" s="42" t="s">
        <v>13</v>
      </c>
      <c r="J62" s="43"/>
    </row>
    <row r="63" spans="1:10" x14ac:dyDescent="0.2">
      <c r="A63" s="241"/>
      <c r="B63" s="244"/>
      <c r="C63" s="247"/>
      <c r="D63" s="264"/>
      <c r="E63" s="253"/>
      <c r="F63" s="372"/>
      <c r="G63" s="354"/>
      <c r="H63" s="256"/>
      <c r="I63" s="42" t="s">
        <v>14</v>
      </c>
      <c r="J63" s="43"/>
    </row>
    <row r="64" spans="1:10" x14ac:dyDescent="0.2">
      <c r="A64" s="242"/>
      <c r="B64" s="245"/>
      <c r="C64" s="248"/>
      <c r="D64" s="265"/>
      <c r="E64" s="254"/>
      <c r="F64" s="373"/>
      <c r="G64" s="355"/>
      <c r="H64" s="257"/>
      <c r="I64" s="42" t="s">
        <v>15</v>
      </c>
      <c r="J64" s="43"/>
    </row>
    <row r="65" spans="1:10" ht="36" x14ac:dyDescent="0.2">
      <c r="A65" s="107" t="s">
        <v>930</v>
      </c>
      <c r="B65" s="36" t="s">
        <v>932</v>
      </c>
      <c r="C65" s="160"/>
      <c r="D65" s="161"/>
      <c r="E65" s="40"/>
      <c r="F65" s="41"/>
      <c r="G65" s="69"/>
      <c r="H65" s="69"/>
      <c r="I65" s="37"/>
      <c r="J65" s="38">
        <f>SUM(J66:J72)</f>
        <v>117.1</v>
      </c>
    </row>
    <row r="66" spans="1:10" ht="25.5" customHeight="1" x14ac:dyDescent="0.2">
      <c r="A66" s="240"/>
      <c r="B66" s="243"/>
      <c r="C66" s="246" t="s">
        <v>514</v>
      </c>
      <c r="D66" s="263" t="s">
        <v>934</v>
      </c>
      <c r="E66" s="252" t="s">
        <v>933</v>
      </c>
      <c r="F66" s="371" t="s">
        <v>16</v>
      </c>
      <c r="G66" s="324" t="s">
        <v>888</v>
      </c>
      <c r="H66" s="255" t="s">
        <v>66</v>
      </c>
      <c r="I66" s="42" t="s">
        <v>8</v>
      </c>
      <c r="J66" s="43">
        <v>117.1</v>
      </c>
    </row>
    <row r="67" spans="1:10" ht="23.25" customHeight="1" x14ac:dyDescent="0.2">
      <c r="A67" s="241"/>
      <c r="B67" s="244"/>
      <c r="C67" s="247"/>
      <c r="D67" s="264"/>
      <c r="E67" s="254"/>
      <c r="F67" s="373"/>
      <c r="G67" s="355"/>
      <c r="H67" s="257"/>
      <c r="I67" s="42" t="s">
        <v>10</v>
      </c>
      <c r="J67" s="43"/>
    </row>
    <row r="68" spans="1:10" ht="12" customHeight="1" x14ac:dyDescent="0.2">
      <c r="A68" s="241"/>
      <c r="B68" s="244"/>
      <c r="C68" s="247"/>
      <c r="D68" s="264"/>
      <c r="E68" s="252" t="s">
        <v>789</v>
      </c>
      <c r="F68" s="371" t="s">
        <v>16</v>
      </c>
      <c r="G68" s="324" t="s">
        <v>21</v>
      </c>
      <c r="H68" s="255" t="s">
        <v>953</v>
      </c>
      <c r="I68" s="42" t="s">
        <v>11</v>
      </c>
      <c r="J68" s="43"/>
    </row>
    <row r="69" spans="1:10" ht="24" x14ac:dyDescent="0.2">
      <c r="A69" s="241"/>
      <c r="B69" s="244"/>
      <c r="C69" s="247"/>
      <c r="D69" s="264"/>
      <c r="E69" s="253"/>
      <c r="F69" s="372"/>
      <c r="G69" s="354"/>
      <c r="H69" s="256"/>
      <c r="I69" s="42" t="s">
        <v>12</v>
      </c>
      <c r="J69" s="43"/>
    </row>
    <row r="70" spans="1:10" ht="12" customHeight="1" x14ac:dyDescent="0.2">
      <c r="A70" s="241"/>
      <c r="B70" s="244"/>
      <c r="C70" s="247"/>
      <c r="D70" s="264"/>
      <c r="E70" s="253"/>
      <c r="F70" s="372"/>
      <c r="G70" s="354"/>
      <c r="H70" s="256"/>
      <c r="I70" s="42" t="s">
        <v>13</v>
      </c>
      <c r="J70" s="43"/>
    </row>
    <row r="71" spans="1:10" x14ac:dyDescent="0.2">
      <c r="A71" s="241"/>
      <c r="B71" s="244"/>
      <c r="C71" s="247"/>
      <c r="D71" s="264"/>
      <c r="E71" s="253"/>
      <c r="F71" s="372"/>
      <c r="G71" s="354"/>
      <c r="H71" s="256"/>
      <c r="I71" s="42" t="s">
        <v>14</v>
      </c>
      <c r="J71" s="43"/>
    </row>
    <row r="72" spans="1:10" x14ac:dyDescent="0.2">
      <c r="A72" s="242"/>
      <c r="B72" s="245"/>
      <c r="C72" s="248"/>
      <c r="D72" s="265"/>
      <c r="E72" s="254"/>
      <c r="F72" s="373"/>
      <c r="G72" s="355"/>
      <c r="H72" s="257"/>
      <c r="I72" s="42" t="s">
        <v>15</v>
      </c>
      <c r="J72" s="43"/>
    </row>
    <row r="73" spans="1:10" ht="14.25" customHeight="1" x14ac:dyDescent="0.2">
      <c r="A73" s="35" t="s">
        <v>320</v>
      </c>
      <c r="B73" s="315" t="s">
        <v>36</v>
      </c>
      <c r="C73" s="316"/>
      <c r="D73" s="316"/>
      <c r="E73" s="316"/>
      <c r="F73" s="316"/>
      <c r="G73" s="316"/>
      <c r="H73" s="316"/>
      <c r="I73" s="316"/>
      <c r="J73" s="369"/>
    </row>
    <row r="74" spans="1:10" ht="36" x14ac:dyDescent="0.2">
      <c r="A74" s="39" t="s">
        <v>426</v>
      </c>
      <c r="B74" s="45" t="s">
        <v>422</v>
      </c>
      <c r="C74" s="160"/>
      <c r="D74" s="161"/>
      <c r="E74" s="40"/>
      <c r="F74" s="41"/>
      <c r="G74" s="69"/>
      <c r="H74" s="69"/>
      <c r="I74" s="37"/>
      <c r="J74" s="86">
        <f>SUM(J75:J81)</f>
        <v>56.4</v>
      </c>
    </row>
    <row r="75" spans="1:10" ht="24" customHeight="1" x14ac:dyDescent="0.2">
      <c r="A75" s="240"/>
      <c r="B75" s="243"/>
      <c r="C75" s="246" t="s">
        <v>506</v>
      </c>
      <c r="D75" s="263" t="s">
        <v>733</v>
      </c>
      <c r="E75" s="252" t="s">
        <v>438</v>
      </c>
      <c r="F75" s="371" t="s">
        <v>16</v>
      </c>
      <c r="G75" s="324" t="s">
        <v>937</v>
      </c>
      <c r="H75" s="255" t="s">
        <v>943</v>
      </c>
      <c r="I75" s="42" t="s">
        <v>8</v>
      </c>
      <c r="J75" s="43">
        <v>41.3</v>
      </c>
    </row>
    <row r="76" spans="1:10" ht="20.25" customHeight="1" x14ac:dyDescent="0.2">
      <c r="A76" s="241"/>
      <c r="B76" s="244"/>
      <c r="C76" s="247"/>
      <c r="D76" s="264"/>
      <c r="E76" s="253"/>
      <c r="F76" s="372"/>
      <c r="G76" s="354"/>
      <c r="H76" s="256"/>
      <c r="I76" s="42" t="s">
        <v>10</v>
      </c>
      <c r="J76" s="43">
        <v>15.1</v>
      </c>
    </row>
    <row r="77" spans="1:10" x14ac:dyDescent="0.2">
      <c r="A77" s="241"/>
      <c r="B77" s="244"/>
      <c r="C77" s="247"/>
      <c r="D77" s="264"/>
      <c r="E77" s="253"/>
      <c r="F77" s="372"/>
      <c r="G77" s="354"/>
      <c r="H77" s="256"/>
      <c r="I77" s="42" t="s">
        <v>11</v>
      </c>
      <c r="J77" s="43"/>
    </row>
    <row r="78" spans="1:10" ht="23.25" customHeight="1" x14ac:dyDescent="0.2">
      <c r="A78" s="241"/>
      <c r="B78" s="244"/>
      <c r="C78" s="247"/>
      <c r="D78" s="264"/>
      <c r="E78" s="253"/>
      <c r="F78" s="372"/>
      <c r="G78" s="354"/>
      <c r="H78" s="256"/>
      <c r="I78" s="42" t="s">
        <v>12</v>
      </c>
      <c r="J78" s="43"/>
    </row>
    <row r="79" spans="1:10" x14ac:dyDescent="0.2">
      <c r="A79" s="241"/>
      <c r="B79" s="244"/>
      <c r="C79" s="247"/>
      <c r="D79" s="264"/>
      <c r="E79" s="253"/>
      <c r="F79" s="372"/>
      <c r="G79" s="354"/>
      <c r="H79" s="256"/>
      <c r="I79" s="42" t="s">
        <v>13</v>
      </c>
      <c r="J79" s="43"/>
    </row>
    <row r="80" spans="1:10" x14ac:dyDescent="0.2">
      <c r="A80" s="241"/>
      <c r="B80" s="244"/>
      <c r="C80" s="247"/>
      <c r="D80" s="264"/>
      <c r="E80" s="253"/>
      <c r="F80" s="372"/>
      <c r="G80" s="354"/>
      <c r="H80" s="256"/>
      <c r="I80" s="42" t="s">
        <v>14</v>
      </c>
      <c r="J80" s="43"/>
    </row>
    <row r="81" spans="1:10" x14ac:dyDescent="0.2">
      <c r="A81" s="242"/>
      <c r="B81" s="245"/>
      <c r="C81" s="248"/>
      <c r="D81" s="265"/>
      <c r="E81" s="254"/>
      <c r="F81" s="373"/>
      <c r="G81" s="355"/>
      <c r="H81" s="257"/>
      <c r="I81" s="42" t="s">
        <v>15</v>
      </c>
      <c r="J81" s="43"/>
    </row>
    <row r="82" spans="1:10" ht="24" x14ac:dyDescent="0.2">
      <c r="A82" s="39" t="s">
        <v>321</v>
      </c>
      <c r="B82" s="45" t="s">
        <v>355</v>
      </c>
      <c r="C82" s="160"/>
      <c r="D82" s="161"/>
      <c r="E82" s="40"/>
      <c r="F82" s="41"/>
      <c r="G82" s="69"/>
      <c r="H82" s="69"/>
      <c r="I82" s="37"/>
      <c r="J82" s="38">
        <f>SUM(J83:J89)</f>
        <v>55</v>
      </c>
    </row>
    <row r="83" spans="1:10" ht="22.5" customHeight="1" x14ac:dyDescent="0.2">
      <c r="A83" s="240"/>
      <c r="B83" s="243"/>
      <c r="C83" s="246" t="s">
        <v>506</v>
      </c>
      <c r="D83" s="263" t="s">
        <v>734</v>
      </c>
      <c r="E83" s="252" t="s">
        <v>338</v>
      </c>
      <c r="F83" s="371" t="s">
        <v>16</v>
      </c>
      <c r="G83" s="324" t="s">
        <v>18</v>
      </c>
      <c r="H83" s="255" t="s">
        <v>943</v>
      </c>
      <c r="I83" s="42" t="s">
        <v>8</v>
      </c>
      <c r="J83" s="43">
        <v>55</v>
      </c>
    </row>
    <row r="84" spans="1:10" ht="21.75" customHeight="1" x14ac:dyDescent="0.2">
      <c r="A84" s="241"/>
      <c r="B84" s="244"/>
      <c r="C84" s="247"/>
      <c r="D84" s="264"/>
      <c r="E84" s="253"/>
      <c r="F84" s="372"/>
      <c r="G84" s="354"/>
      <c r="H84" s="256"/>
      <c r="I84" s="42" t="s">
        <v>10</v>
      </c>
      <c r="J84" s="43"/>
    </row>
    <row r="85" spans="1:10" x14ac:dyDescent="0.2">
      <c r="A85" s="241"/>
      <c r="B85" s="244"/>
      <c r="C85" s="247"/>
      <c r="D85" s="264"/>
      <c r="E85" s="253"/>
      <c r="F85" s="372"/>
      <c r="G85" s="354"/>
      <c r="H85" s="256"/>
      <c r="I85" s="42" t="s">
        <v>11</v>
      </c>
      <c r="J85" s="43"/>
    </row>
    <row r="86" spans="1:10" ht="24" x14ac:dyDescent="0.2">
      <c r="A86" s="241"/>
      <c r="B86" s="244"/>
      <c r="C86" s="247"/>
      <c r="D86" s="264"/>
      <c r="E86" s="253"/>
      <c r="F86" s="372"/>
      <c r="G86" s="354"/>
      <c r="H86" s="256"/>
      <c r="I86" s="42" t="s">
        <v>12</v>
      </c>
      <c r="J86" s="43"/>
    </row>
    <row r="87" spans="1:10" x14ac:dyDescent="0.2">
      <c r="A87" s="241"/>
      <c r="B87" s="244"/>
      <c r="C87" s="247"/>
      <c r="D87" s="264"/>
      <c r="E87" s="253"/>
      <c r="F87" s="372"/>
      <c r="G87" s="354"/>
      <c r="H87" s="256"/>
      <c r="I87" s="42" t="s">
        <v>13</v>
      </c>
      <c r="J87" s="43"/>
    </row>
    <row r="88" spans="1:10" x14ac:dyDescent="0.2">
      <c r="A88" s="241"/>
      <c r="B88" s="244"/>
      <c r="C88" s="247"/>
      <c r="D88" s="264"/>
      <c r="E88" s="253"/>
      <c r="F88" s="372"/>
      <c r="G88" s="354"/>
      <c r="H88" s="256"/>
      <c r="I88" s="42" t="s">
        <v>14</v>
      </c>
      <c r="J88" s="43"/>
    </row>
    <row r="89" spans="1:10" x14ac:dyDescent="0.2">
      <c r="A89" s="242"/>
      <c r="B89" s="245"/>
      <c r="C89" s="248"/>
      <c r="D89" s="265"/>
      <c r="E89" s="254"/>
      <c r="F89" s="373"/>
      <c r="G89" s="355"/>
      <c r="H89" s="257"/>
      <c r="I89" s="42" t="s">
        <v>15</v>
      </c>
      <c r="J89" s="43"/>
    </row>
    <row r="90" spans="1:10" ht="36.75" thickBot="1" x14ac:dyDescent="0.25">
      <c r="A90" s="64" t="s">
        <v>322</v>
      </c>
      <c r="B90" s="36" t="s">
        <v>423</v>
      </c>
      <c r="C90" s="160"/>
      <c r="D90" s="161"/>
      <c r="E90" s="40"/>
      <c r="F90" s="41"/>
      <c r="G90" s="69"/>
      <c r="H90" s="69"/>
      <c r="I90" s="37"/>
      <c r="J90" s="38">
        <f>SUM(J91:J97)</f>
        <v>62.3</v>
      </c>
    </row>
    <row r="91" spans="1:10" ht="24.75" customHeight="1" x14ac:dyDescent="0.2">
      <c r="A91" s="240"/>
      <c r="B91" s="243"/>
      <c r="C91" s="246" t="s">
        <v>506</v>
      </c>
      <c r="D91" s="397" t="s">
        <v>735</v>
      </c>
      <c r="E91" s="397" t="s">
        <v>424</v>
      </c>
      <c r="F91" s="255" t="s">
        <v>16</v>
      </c>
      <c r="G91" s="255">
        <v>60</v>
      </c>
      <c r="H91" s="255" t="s">
        <v>943</v>
      </c>
      <c r="I91" s="42" t="s">
        <v>8</v>
      </c>
      <c r="J91" s="43">
        <v>62.3</v>
      </c>
    </row>
    <row r="92" spans="1:10" ht="21.75" customHeight="1" x14ac:dyDescent="0.2">
      <c r="A92" s="241"/>
      <c r="B92" s="244"/>
      <c r="C92" s="247"/>
      <c r="D92" s="292"/>
      <c r="E92" s="292"/>
      <c r="F92" s="256"/>
      <c r="G92" s="256"/>
      <c r="H92" s="256"/>
      <c r="I92" s="42" t="s">
        <v>10</v>
      </c>
      <c r="J92" s="43"/>
    </row>
    <row r="93" spans="1:10" ht="11.25" customHeight="1" x14ac:dyDescent="0.2">
      <c r="A93" s="241"/>
      <c r="B93" s="244"/>
      <c r="C93" s="247"/>
      <c r="D93" s="292"/>
      <c r="E93" s="292"/>
      <c r="F93" s="256"/>
      <c r="G93" s="256"/>
      <c r="H93" s="256"/>
      <c r="I93" s="42" t="s">
        <v>11</v>
      </c>
      <c r="J93" s="43"/>
    </row>
    <row r="94" spans="1:10" ht="23.25" customHeight="1" x14ac:dyDescent="0.2">
      <c r="A94" s="241"/>
      <c r="B94" s="244"/>
      <c r="C94" s="247"/>
      <c r="D94" s="292"/>
      <c r="E94" s="292"/>
      <c r="F94" s="256"/>
      <c r="G94" s="256"/>
      <c r="H94" s="256"/>
      <c r="I94" s="42" t="s">
        <v>12</v>
      </c>
      <c r="J94" s="43"/>
    </row>
    <row r="95" spans="1:10" ht="12.75" customHeight="1" x14ac:dyDescent="0.2">
      <c r="A95" s="241"/>
      <c r="B95" s="244"/>
      <c r="C95" s="247"/>
      <c r="D95" s="292"/>
      <c r="E95" s="292"/>
      <c r="F95" s="256"/>
      <c r="G95" s="256"/>
      <c r="H95" s="256"/>
      <c r="I95" s="42" t="s">
        <v>13</v>
      </c>
      <c r="J95" s="43"/>
    </row>
    <row r="96" spans="1:10" x14ac:dyDescent="0.2">
      <c r="A96" s="241"/>
      <c r="B96" s="244"/>
      <c r="C96" s="247"/>
      <c r="D96" s="292"/>
      <c r="E96" s="292"/>
      <c r="F96" s="256"/>
      <c r="G96" s="256"/>
      <c r="H96" s="256"/>
      <c r="I96" s="42" t="s">
        <v>14</v>
      </c>
      <c r="J96" s="43"/>
    </row>
    <row r="97" spans="1:10" x14ac:dyDescent="0.2">
      <c r="A97" s="242"/>
      <c r="B97" s="245"/>
      <c r="C97" s="248"/>
      <c r="D97" s="293"/>
      <c r="E97" s="293"/>
      <c r="F97" s="257"/>
      <c r="G97" s="257"/>
      <c r="H97" s="257"/>
      <c r="I97" s="42" t="s">
        <v>15</v>
      </c>
      <c r="J97" s="43"/>
    </row>
    <row r="98" spans="1:10" ht="24" x14ac:dyDescent="0.2">
      <c r="A98" s="64" t="s">
        <v>339</v>
      </c>
      <c r="B98" s="36" t="s">
        <v>439</v>
      </c>
      <c r="C98" s="160"/>
      <c r="D98" s="161"/>
      <c r="E98" s="40"/>
      <c r="F98" s="41"/>
      <c r="G98" s="69"/>
      <c r="H98" s="69"/>
      <c r="I98" s="47"/>
      <c r="J98" s="38">
        <f>SUM(J99:J105)</f>
        <v>18.3</v>
      </c>
    </row>
    <row r="99" spans="1:10" ht="24" x14ac:dyDescent="0.2">
      <c r="A99" s="240"/>
      <c r="B99" s="243"/>
      <c r="C99" s="246" t="s">
        <v>550</v>
      </c>
      <c r="D99" s="263" t="s">
        <v>736</v>
      </c>
      <c r="E99" s="252" t="s">
        <v>340</v>
      </c>
      <c r="F99" s="371" t="s">
        <v>16</v>
      </c>
      <c r="G99" s="324" t="s">
        <v>342</v>
      </c>
      <c r="H99" s="255" t="s">
        <v>943</v>
      </c>
      <c r="I99" s="42" t="s">
        <v>8</v>
      </c>
      <c r="J99" s="43">
        <v>18.3</v>
      </c>
    </row>
    <row r="100" spans="1:10" ht="24" x14ac:dyDescent="0.2">
      <c r="A100" s="241"/>
      <c r="B100" s="244"/>
      <c r="C100" s="247"/>
      <c r="D100" s="264"/>
      <c r="E100" s="253"/>
      <c r="F100" s="372"/>
      <c r="G100" s="354"/>
      <c r="H100" s="256"/>
      <c r="I100" s="42" t="s">
        <v>10</v>
      </c>
      <c r="J100" s="43"/>
    </row>
    <row r="101" spans="1:10" x14ac:dyDescent="0.2">
      <c r="A101" s="241"/>
      <c r="B101" s="244"/>
      <c r="C101" s="247"/>
      <c r="D101" s="264"/>
      <c r="E101" s="254"/>
      <c r="F101" s="373"/>
      <c r="G101" s="355"/>
      <c r="H101" s="257"/>
      <c r="I101" s="42" t="s">
        <v>11</v>
      </c>
      <c r="J101" s="43"/>
    </row>
    <row r="102" spans="1:10" ht="24" x14ac:dyDescent="0.2">
      <c r="A102" s="241"/>
      <c r="B102" s="244"/>
      <c r="C102" s="247"/>
      <c r="D102" s="264"/>
      <c r="E102" s="252" t="s">
        <v>227</v>
      </c>
      <c r="F102" s="371" t="s">
        <v>16</v>
      </c>
      <c r="G102" s="324" t="s">
        <v>34</v>
      </c>
      <c r="H102" s="255" t="s">
        <v>943</v>
      </c>
      <c r="I102" s="42" t="s">
        <v>12</v>
      </c>
      <c r="J102" s="43"/>
    </row>
    <row r="103" spans="1:10" x14ac:dyDescent="0.2">
      <c r="A103" s="241"/>
      <c r="B103" s="244"/>
      <c r="C103" s="247"/>
      <c r="D103" s="264"/>
      <c r="E103" s="253"/>
      <c r="F103" s="372"/>
      <c r="G103" s="354"/>
      <c r="H103" s="256"/>
      <c r="I103" s="42" t="s">
        <v>13</v>
      </c>
      <c r="J103" s="43"/>
    </row>
    <row r="104" spans="1:10" x14ac:dyDescent="0.2">
      <c r="A104" s="241"/>
      <c r="B104" s="244"/>
      <c r="C104" s="247"/>
      <c r="D104" s="264"/>
      <c r="E104" s="253"/>
      <c r="F104" s="372"/>
      <c r="G104" s="354"/>
      <c r="H104" s="256"/>
      <c r="I104" s="42" t="s">
        <v>14</v>
      </c>
      <c r="J104" s="43"/>
    </row>
    <row r="105" spans="1:10" x14ac:dyDescent="0.2">
      <c r="A105" s="242"/>
      <c r="B105" s="245"/>
      <c r="C105" s="248"/>
      <c r="D105" s="265"/>
      <c r="E105" s="254"/>
      <c r="F105" s="373"/>
      <c r="G105" s="355"/>
      <c r="H105" s="257"/>
      <c r="I105" s="42" t="s">
        <v>15</v>
      </c>
      <c r="J105" s="43"/>
    </row>
    <row r="106" spans="1:10" ht="24" x14ac:dyDescent="0.2">
      <c r="A106" s="39" t="s">
        <v>341</v>
      </c>
      <c r="B106" s="45" t="s">
        <v>440</v>
      </c>
      <c r="C106" s="160"/>
      <c r="D106" s="161"/>
      <c r="E106" s="73"/>
      <c r="F106" s="73"/>
      <c r="G106" s="92"/>
      <c r="H106" s="92"/>
      <c r="I106" s="47"/>
      <c r="J106" s="38">
        <f>SUM(J107:J113)</f>
        <v>0</v>
      </c>
    </row>
    <row r="107" spans="1:10" ht="24" x14ac:dyDescent="0.2">
      <c r="A107" s="240"/>
      <c r="B107" s="243"/>
      <c r="C107" s="246" t="s">
        <v>550</v>
      </c>
      <c r="D107" s="263" t="s">
        <v>737</v>
      </c>
      <c r="E107" s="263" t="s">
        <v>227</v>
      </c>
      <c r="F107" s="255" t="s">
        <v>16</v>
      </c>
      <c r="G107" s="255">
        <v>1</v>
      </c>
      <c r="H107" s="255" t="s">
        <v>943</v>
      </c>
      <c r="I107" s="42" t="s">
        <v>8</v>
      </c>
      <c r="J107" s="43"/>
    </row>
    <row r="108" spans="1:10" ht="24" x14ac:dyDescent="0.2">
      <c r="A108" s="241"/>
      <c r="B108" s="244"/>
      <c r="C108" s="247"/>
      <c r="D108" s="264"/>
      <c r="E108" s="264"/>
      <c r="F108" s="256"/>
      <c r="G108" s="256"/>
      <c r="H108" s="256"/>
      <c r="I108" s="42" t="s">
        <v>10</v>
      </c>
      <c r="J108" s="43"/>
    </row>
    <row r="109" spans="1:10" x14ac:dyDescent="0.2">
      <c r="A109" s="241"/>
      <c r="B109" s="244"/>
      <c r="C109" s="247"/>
      <c r="D109" s="264"/>
      <c r="E109" s="264"/>
      <c r="F109" s="256"/>
      <c r="G109" s="256"/>
      <c r="H109" s="256"/>
      <c r="I109" s="42" t="s">
        <v>11</v>
      </c>
      <c r="J109" s="43"/>
    </row>
    <row r="110" spans="1:10" ht="24" x14ac:dyDescent="0.2">
      <c r="A110" s="241"/>
      <c r="B110" s="244"/>
      <c r="C110" s="247"/>
      <c r="D110" s="264"/>
      <c r="E110" s="264"/>
      <c r="F110" s="256"/>
      <c r="G110" s="256"/>
      <c r="H110" s="256"/>
      <c r="I110" s="42" t="s">
        <v>12</v>
      </c>
      <c r="J110" s="43"/>
    </row>
    <row r="111" spans="1:10" x14ac:dyDescent="0.2">
      <c r="A111" s="241"/>
      <c r="B111" s="244"/>
      <c r="C111" s="247"/>
      <c r="D111" s="264"/>
      <c r="E111" s="264"/>
      <c r="F111" s="256"/>
      <c r="G111" s="256"/>
      <c r="H111" s="256"/>
      <c r="I111" s="42" t="s">
        <v>13</v>
      </c>
      <c r="J111" s="43"/>
    </row>
    <row r="112" spans="1:10" x14ac:dyDescent="0.2">
      <c r="A112" s="241"/>
      <c r="B112" s="244"/>
      <c r="C112" s="247"/>
      <c r="D112" s="264"/>
      <c r="E112" s="264"/>
      <c r="F112" s="256"/>
      <c r="G112" s="256"/>
      <c r="H112" s="256"/>
      <c r="I112" s="42" t="s">
        <v>14</v>
      </c>
      <c r="J112" s="43"/>
    </row>
    <row r="113" spans="1:10" x14ac:dyDescent="0.2">
      <c r="A113" s="242"/>
      <c r="B113" s="245"/>
      <c r="C113" s="248"/>
      <c r="D113" s="265"/>
      <c r="E113" s="265"/>
      <c r="F113" s="257"/>
      <c r="G113" s="257"/>
      <c r="H113" s="257"/>
      <c r="I113" s="42" t="s">
        <v>15</v>
      </c>
      <c r="J113" s="43"/>
    </row>
    <row r="114" spans="1:10" ht="24" x14ac:dyDescent="0.2">
      <c r="A114" s="39" t="s">
        <v>938</v>
      </c>
      <c r="B114" s="45" t="s">
        <v>939</v>
      </c>
      <c r="C114" s="160"/>
      <c r="D114" s="161"/>
      <c r="E114" s="73"/>
      <c r="F114" s="73"/>
      <c r="G114" s="92"/>
      <c r="H114" s="92"/>
      <c r="I114" s="47"/>
      <c r="J114" s="38">
        <f>SUM(J115:J121)</f>
        <v>0</v>
      </c>
    </row>
    <row r="115" spans="1:10" ht="24" x14ac:dyDescent="0.2">
      <c r="A115" s="240"/>
      <c r="B115" s="243"/>
      <c r="C115" s="246" t="s">
        <v>527</v>
      </c>
      <c r="D115" s="263" t="s">
        <v>941</v>
      </c>
      <c r="E115" s="326" t="s">
        <v>940</v>
      </c>
      <c r="F115" s="327" t="s">
        <v>16</v>
      </c>
      <c r="G115" s="327">
        <v>2</v>
      </c>
      <c r="H115" s="327" t="s">
        <v>955</v>
      </c>
      <c r="I115" s="42" t="s">
        <v>8</v>
      </c>
      <c r="J115" s="43"/>
    </row>
    <row r="116" spans="1:10" ht="24" x14ac:dyDescent="0.2">
      <c r="A116" s="241"/>
      <c r="B116" s="244"/>
      <c r="C116" s="247"/>
      <c r="D116" s="264"/>
      <c r="E116" s="326"/>
      <c r="F116" s="327"/>
      <c r="G116" s="327"/>
      <c r="H116" s="327"/>
      <c r="I116" s="42" t="s">
        <v>10</v>
      </c>
      <c r="J116" s="43"/>
    </row>
    <row r="117" spans="1:10" x14ac:dyDescent="0.2">
      <c r="A117" s="241"/>
      <c r="B117" s="244"/>
      <c r="C117" s="247"/>
      <c r="D117" s="264"/>
      <c r="E117" s="326"/>
      <c r="F117" s="327"/>
      <c r="G117" s="327"/>
      <c r="H117" s="327"/>
      <c r="I117" s="42" t="s">
        <v>11</v>
      </c>
      <c r="J117" s="43"/>
    </row>
    <row r="118" spans="1:10" ht="24" x14ac:dyDescent="0.2">
      <c r="A118" s="241"/>
      <c r="B118" s="244"/>
      <c r="C118" s="247"/>
      <c r="D118" s="264"/>
      <c r="E118" s="326" t="s">
        <v>942</v>
      </c>
      <c r="F118" s="327" t="s">
        <v>16</v>
      </c>
      <c r="G118" s="327">
        <v>6</v>
      </c>
      <c r="H118" s="327" t="s">
        <v>953</v>
      </c>
      <c r="I118" s="42" t="s">
        <v>12</v>
      </c>
      <c r="J118" s="43"/>
    </row>
    <row r="119" spans="1:10" x14ac:dyDescent="0.2">
      <c r="A119" s="241"/>
      <c r="B119" s="244"/>
      <c r="C119" s="247"/>
      <c r="D119" s="264"/>
      <c r="E119" s="326"/>
      <c r="F119" s="327"/>
      <c r="G119" s="327"/>
      <c r="H119" s="327"/>
      <c r="I119" s="42" t="s">
        <v>13</v>
      </c>
      <c r="J119" s="43"/>
    </row>
    <row r="120" spans="1:10" x14ac:dyDescent="0.2">
      <c r="A120" s="241"/>
      <c r="B120" s="244"/>
      <c r="C120" s="247"/>
      <c r="D120" s="264"/>
      <c r="E120" s="326"/>
      <c r="F120" s="327"/>
      <c r="G120" s="327"/>
      <c r="H120" s="327"/>
      <c r="I120" s="42" t="s">
        <v>14</v>
      </c>
      <c r="J120" s="43"/>
    </row>
    <row r="121" spans="1:10" x14ac:dyDescent="0.2">
      <c r="A121" s="242"/>
      <c r="B121" s="245"/>
      <c r="C121" s="248"/>
      <c r="D121" s="265"/>
      <c r="E121" s="326"/>
      <c r="F121" s="327"/>
      <c r="G121" s="327"/>
      <c r="H121" s="327"/>
      <c r="I121" s="42" t="s">
        <v>15</v>
      </c>
      <c r="J121" s="43"/>
    </row>
    <row r="122" spans="1:10" ht="12.75" thickBot="1" x14ac:dyDescent="0.25">
      <c r="A122" s="276" t="s">
        <v>61</v>
      </c>
      <c r="B122" s="277"/>
      <c r="C122" s="277"/>
      <c r="D122" s="277"/>
      <c r="E122" s="277"/>
      <c r="F122" s="277"/>
      <c r="G122" s="277"/>
      <c r="H122" s="277"/>
      <c r="I122" s="278"/>
      <c r="J122" s="48">
        <f>SUM(J9,J17,J25,J33,J41,J49,J74,J82,J90,J98,J106)</f>
        <v>247.2</v>
      </c>
    </row>
    <row r="123" spans="1:10" ht="12.75" thickBot="1" x14ac:dyDescent="0.25">
      <c r="A123" s="32" t="s">
        <v>62</v>
      </c>
      <c r="B123" s="32"/>
      <c r="C123" s="32"/>
      <c r="I123" s="32"/>
      <c r="J123" s="32"/>
    </row>
    <row r="124" spans="1:10" ht="24" x14ac:dyDescent="0.2">
      <c r="A124" s="2"/>
      <c r="B124" s="3" t="s">
        <v>63</v>
      </c>
      <c r="C124" s="136">
        <f>SUM(C126:C131)</f>
        <v>247.20000000000002</v>
      </c>
      <c r="I124" s="117"/>
      <c r="J124" s="18"/>
    </row>
    <row r="125" spans="1:10" x14ac:dyDescent="0.2">
      <c r="A125" s="5"/>
      <c r="B125" s="6" t="s">
        <v>64</v>
      </c>
      <c r="C125" s="172" t="s">
        <v>9</v>
      </c>
      <c r="I125" s="117"/>
      <c r="J125" s="18"/>
    </row>
    <row r="126" spans="1:10" ht="24" x14ac:dyDescent="0.2">
      <c r="A126" s="5"/>
      <c r="B126" s="9" t="s">
        <v>8</v>
      </c>
      <c r="C126" s="138">
        <f t="shared" ref="C126:C132" si="0">SUM(J10,J18,J26,J34,J42,J50,J75,J83,J91,J99,J107)</f>
        <v>232.10000000000002</v>
      </c>
      <c r="I126" s="18"/>
      <c r="J126" s="18"/>
    </row>
    <row r="127" spans="1:10" ht="24" x14ac:dyDescent="0.2">
      <c r="A127" s="5"/>
      <c r="B127" s="9" t="s">
        <v>10</v>
      </c>
      <c r="C127" s="138">
        <f t="shared" si="0"/>
        <v>15.1</v>
      </c>
      <c r="I127" s="18"/>
      <c r="J127" s="18"/>
    </row>
    <row r="128" spans="1:10" x14ac:dyDescent="0.2">
      <c r="A128" s="5"/>
      <c r="B128" s="9" t="s">
        <v>11</v>
      </c>
      <c r="C128" s="138">
        <f t="shared" si="0"/>
        <v>0</v>
      </c>
      <c r="I128" s="18"/>
      <c r="J128" s="18"/>
    </row>
    <row r="129" spans="1:10" ht="24" x14ac:dyDescent="0.2">
      <c r="A129" s="5"/>
      <c r="B129" s="9" t="s">
        <v>12</v>
      </c>
      <c r="C129" s="138">
        <f t="shared" si="0"/>
        <v>0</v>
      </c>
      <c r="I129" s="18"/>
      <c r="J129" s="18"/>
    </row>
    <row r="130" spans="1:10" x14ac:dyDescent="0.2">
      <c r="A130" s="5"/>
      <c r="B130" s="9" t="s">
        <v>13</v>
      </c>
      <c r="C130" s="138">
        <f t="shared" si="0"/>
        <v>0</v>
      </c>
      <c r="I130" s="18"/>
      <c r="J130" s="18"/>
    </row>
    <row r="131" spans="1:10" x14ac:dyDescent="0.2">
      <c r="A131" s="5"/>
      <c r="B131" s="9" t="s">
        <v>14</v>
      </c>
      <c r="C131" s="138">
        <f t="shared" si="0"/>
        <v>0</v>
      </c>
      <c r="I131" s="18"/>
      <c r="J131" s="18"/>
    </row>
    <row r="132" spans="1:10" ht="12.75" thickBot="1" x14ac:dyDescent="0.25">
      <c r="A132" s="10"/>
      <c r="B132" s="26" t="s">
        <v>15</v>
      </c>
      <c r="C132" s="138">
        <f t="shared" si="0"/>
        <v>0</v>
      </c>
      <c r="I132" s="117"/>
      <c r="J132" s="117"/>
    </row>
    <row r="133" spans="1:10" ht="24.75" thickBot="1" x14ac:dyDescent="0.25">
      <c r="A133" s="12"/>
      <c r="B133" s="13" t="s">
        <v>61</v>
      </c>
      <c r="C133" s="135">
        <f>SUM(C124,C132)</f>
        <v>247.20000000000002</v>
      </c>
      <c r="I133" s="18"/>
      <c r="J133" s="173"/>
    </row>
    <row r="134" spans="1:10" ht="24.75" customHeight="1" thickBot="1" x14ac:dyDescent="0.25">
      <c r="A134" s="15"/>
      <c r="B134" s="15" t="s">
        <v>65</v>
      </c>
      <c r="C134" s="139">
        <v>0</v>
      </c>
      <c r="D134" s="150"/>
      <c r="G134" s="24"/>
      <c r="H134" s="24"/>
      <c r="I134" s="18"/>
      <c r="J134" s="127"/>
    </row>
    <row r="135" spans="1:10" x14ac:dyDescent="0.2">
      <c r="A135" s="20" t="s">
        <v>67</v>
      </c>
      <c r="B135" s="21" t="s">
        <v>68</v>
      </c>
      <c r="J135" s="27"/>
    </row>
    <row r="136" spans="1:10" ht="13.5" customHeight="1" x14ac:dyDescent="0.2">
      <c r="A136" s="20" t="s">
        <v>69</v>
      </c>
      <c r="B136" s="21" t="s">
        <v>70</v>
      </c>
      <c r="J136" s="28"/>
    </row>
    <row r="137" spans="1:10" x14ac:dyDescent="0.2">
      <c r="A137" s="20" t="s">
        <v>71</v>
      </c>
      <c r="B137" s="21" t="s">
        <v>72</v>
      </c>
      <c r="J137" s="30"/>
    </row>
    <row r="138" spans="1:10" x14ac:dyDescent="0.2">
      <c r="A138" s="20" t="s">
        <v>73</v>
      </c>
      <c r="B138" s="24" t="s">
        <v>74</v>
      </c>
    </row>
    <row r="139" spans="1:10" x14ac:dyDescent="0.2">
      <c r="A139" s="20" t="s">
        <v>75</v>
      </c>
      <c r="B139" s="21" t="s">
        <v>76</v>
      </c>
    </row>
    <row r="140" spans="1:10" x14ac:dyDescent="0.2">
      <c r="A140" s="20" t="s">
        <v>77</v>
      </c>
      <c r="B140" s="21" t="s">
        <v>78</v>
      </c>
    </row>
    <row r="141" spans="1:10" x14ac:dyDescent="0.2">
      <c r="A141" s="20" t="s">
        <v>79</v>
      </c>
      <c r="B141" s="21" t="s">
        <v>80</v>
      </c>
    </row>
    <row r="142" spans="1:10" ht="12.75" customHeight="1" x14ac:dyDescent="0.2">
      <c r="A142" s="20" t="s">
        <v>81</v>
      </c>
      <c r="B142" s="21" t="s">
        <v>82</v>
      </c>
    </row>
    <row r="143" spans="1:10" x14ac:dyDescent="0.2">
      <c r="A143" s="20" t="s">
        <v>83</v>
      </c>
      <c r="B143" s="21" t="s">
        <v>84</v>
      </c>
    </row>
    <row r="144" spans="1:10" x14ac:dyDescent="0.2">
      <c r="A144" s="20" t="s">
        <v>85</v>
      </c>
      <c r="B144" s="21" t="s">
        <v>86</v>
      </c>
    </row>
    <row r="145" spans="1:2" ht="13.5" customHeight="1" x14ac:dyDescent="0.2">
      <c r="A145" s="20" t="s">
        <v>87</v>
      </c>
      <c r="B145" s="21" t="s">
        <v>88</v>
      </c>
    </row>
    <row r="146" spans="1:2" ht="13.5" customHeight="1" x14ac:dyDescent="0.2"/>
  </sheetData>
  <dataConsolidate/>
  <mergeCells count="162">
    <mergeCell ref="D54:D56"/>
    <mergeCell ref="E54:E56"/>
    <mergeCell ref="F54:F56"/>
    <mergeCell ref="H42:H48"/>
    <mergeCell ref="E42:E48"/>
    <mergeCell ref="F42:F48"/>
    <mergeCell ref="F34:F40"/>
    <mergeCell ref="G34:G40"/>
    <mergeCell ref="D107:D113"/>
    <mergeCell ref="E99:E101"/>
    <mergeCell ref="F99:F101"/>
    <mergeCell ref="G99:G101"/>
    <mergeCell ref="H99:H101"/>
    <mergeCell ref="E102:E105"/>
    <mergeCell ref="F102:F105"/>
    <mergeCell ref="G102:G105"/>
    <mergeCell ref="H102:H105"/>
    <mergeCell ref="E107:E113"/>
    <mergeCell ref="F107:F113"/>
    <mergeCell ref="G107:G113"/>
    <mergeCell ref="H107:H113"/>
    <mergeCell ref="B73:J73"/>
    <mergeCell ref="D75:D81"/>
    <mergeCell ref="E75:E81"/>
    <mergeCell ref="F75:F81"/>
    <mergeCell ref="G75:G81"/>
    <mergeCell ref="H75:H81"/>
    <mergeCell ref="H10:H12"/>
    <mergeCell ref="E13:E16"/>
    <mergeCell ref="F13:F16"/>
    <mergeCell ref="G13:G16"/>
    <mergeCell ref="H13:H16"/>
    <mergeCell ref="H18:H20"/>
    <mergeCell ref="D50:D53"/>
    <mergeCell ref="E50:E51"/>
    <mergeCell ref="F50:F51"/>
    <mergeCell ref="G50:G51"/>
    <mergeCell ref="H50:H51"/>
    <mergeCell ref="E52:E53"/>
    <mergeCell ref="F52:F53"/>
    <mergeCell ref="G52:G53"/>
    <mergeCell ref="H52:H53"/>
    <mergeCell ref="E21:E22"/>
    <mergeCell ref="F21:F22"/>
    <mergeCell ref="G21:G22"/>
    <mergeCell ref="H21:H22"/>
    <mergeCell ref="E23:E24"/>
    <mergeCell ref="F23:F24"/>
    <mergeCell ref="H34:H40"/>
    <mergeCell ref="G29:G32"/>
    <mergeCell ref="H29:H32"/>
    <mergeCell ref="A34:A40"/>
    <mergeCell ref="B34:B40"/>
    <mergeCell ref="C34:C40"/>
    <mergeCell ref="A42:A48"/>
    <mergeCell ref="B42:B48"/>
    <mergeCell ref="D10:D16"/>
    <mergeCell ref="E10:E12"/>
    <mergeCell ref="F10:F12"/>
    <mergeCell ref="G10:G12"/>
    <mergeCell ref="D34:D40"/>
    <mergeCell ref="E34:E40"/>
    <mergeCell ref="A10:A16"/>
    <mergeCell ref="B10:B16"/>
    <mergeCell ref="C10:C16"/>
    <mergeCell ref="A18:A24"/>
    <mergeCell ref="B18:B24"/>
    <mergeCell ref="C18:C24"/>
    <mergeCell ref="A26:A32"/>
    <mergeCell ref="B26:B32"/>
    <mergeCell ref="C26:C32"/>
    <mergeCell ref="A4:J4"/>
    <mergeCell ref="A5:A6"/>
    <mergeCell ref="B5:B6"/>
    <mergeCell ref="C5:C6"/>
    <mergeCell ref="I5:I6"/>
    <mergeCell ref="J5:J6"/>
    <mergeCell ref="D26:D32"/>
    <mergeCell ref="E26:E28"/>
    <mergeCell ref="F26:F28"/>
    <mergeCell ref="B7:J7"/>
    <mergeCell ref="D5:D6"/>
    <mergeCell ref="E5:F5"/>
    <mergeCell ref="G5:H5"/>
    <mergeCell ref="B8:J8"/>
    <mergeCell ref="E18:E20"/>
    <mergeCell ref="D18:D24"/>
    <mergeCell ref="F18:F20"/>
    <mergeCell ref="G18:G20"/>
    <mergeCell ref="G26:G28"/>
    <mergeCell ref="H26:H28"/>
    <mergeCell ref="E29:E32"/>
    <mergeCell ref="F29:F32"/>
    <mergeCell ref="G23:G24"/>
    <mergeCell ref="H23:H24"/>
    <mergeCell ref="G54:G56"/>
    <mergeCell ref="H54:H56"/>
    <mergeCell ref="A50:A56"/>
    <mergeCell ref="B50:B56"/>
    <mergeCell ref="C50:C56"/>
    <mergeCell ref="A75:A81"/>
    <mergeCell ref="B75:B81"/>
    <mergeCell ref="C42:C48"/>
    <mergeCell ref="C75:C81"/>
    <mergeCell ref="D42:D48"/>
    <mergeCell ref="G42:G48"/>
    <mergeCell ref="A58:A64"/>
    <mergeCell ref="B58:B64"/>
    <mergeCell ref="C58:C64"/>
    <mergeCell ref="H58:H64"/>
    <mergeCell ref="G58:G64"/>
    <mergeCell ref="F58:F64"/>
    <mergeCell ref="E58:E64"/>
    <mergeCell ref="D58:D64"/>
    <mergeCell ref="A66:A72"/>
    <mergeCell ref="B66:B72"/>
    <mergeCell ref="C66:C72"/>
    <mergeCell ref="E66:E67"/>
    <mergeCell ref="F66:F67"/>
    <mergeCell ref="G66:G67"/>
    <mergeCell ref="H66:H67"/>
    <mergeCell ref="E68:E72"/>
    <mergeCell ref="H68:H72"/>
    <mergeCell ref="G68:G72"/>
    <mergeCell ref="F68:F72"/>
    <mergeCell ref="D66:D72"/>
    <mergeCell ref="A122:I122"/>
    <mergeCell ref="A107:A113"/>
    <mergeCell ref="B107:B113"/>
    <mergeCell ref="C107:C113"/>
    <mergeCell ref="A83:A89"/>
    <mergeCell ref="B83:B89"/>
    <mergeCell ref="C83:C89"/>
    <mergeCell ref="A91:A97"/>
    <mergeCell ref="B91:B97"/>
    <mergeCell ref="C91:C97"/>
    <mergeCell ref="A99:A105"/>
    <mergeCell ref="B99:B105"/>
    <mergeCell ref="C99:C105"/>
    <mergeCell ref="H115:H117"/>
    <mergeCell ref="H118:H121"/>
    <mergeCell ref="D83:D89"/>
    <mergeCell ref="E83:E89"/>
    <mergeCell ref="F83:F89"/>
    <mergeCell ref="G83:G89"/>
    <mergeCell ref="D99:D105"/>
    <mergeCell ref="H83:H89"/>
    <mergeCell ref="A115:A121"/>
    <mergeCell ref="B115:B121"/>
    <mergeCell ref="C115:C121"/>
    <mergeCell ref="D115:D121"/>
    <mergeCell ref="E118:E121"/>
    <mergeCell ref="E115:E117"/>
    <mergeCell ref="G118:G121"/>
    <mergeCell ref="G115:G117"/>
    <mergeCell ref="F118:F121"/>
    <mergeCell ref="F115:F117"/>
    <mergeCell ref="D91:D97"/>
    <mergeCell ref="E91:E97"/>
    <mergeCell ref="H91:H97"/>
    <mergeCell ref="G91:G97"/>
    <mergeCell ref="F91:F97"/>
  </mergeCells>
  <phoneticPr fontId="3" type="noConversion"/>
  <pageMargins left="0.25" right="0.25" top="0.75" bottom="0.75" header="0.3" footer="0.3"/>
  <pageSetup paperSize="9" scale="67" fitToHeight="0" orientation="landscape" r:id="rId1"/>
  <rowBreaks count="1" manualBreakCount="1">
    <brk id="12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7</vt:i4>
      </vt:variant>
      <vt:variant>
        <vt:lpstr>Įvardytieji diapazonai</vt:lpstr>
      </vt:variant>
      <vt:variant>
        <vt:i4>7</vt:i4>
      </vt:variant>
    </vt:vector>
  </HeadingPairs>
  <TitlesOfParts>
    <vt:vector size="14" baseType="lpstr">
      <vt:lpstr>001 pr. asig</vt:lpstr>
      <vt:lpstr>002 pr. asig</vt:lpstr>
      <vt:lpstr>003 pr. asig</vt:lpstr>
      <vt:lpstr>004 pr. asig</vt:lpstr>
      <vt:lpstr>005 pr. asig</vt:lpstr>
      <vt:lpstr>006 pr. asig</vt:lpstr>
      <vt:lpstr>007 pr. asig</vt:lpstr>
      <vt:lpstr>'001 pr. asig'!Print_Area</vt:lpstr>
      <vt:lpstr>'002 pr. asig'!Print_Area</vt:lpstr>
      <vt:lpstr>'003 pr. asig'!Print_Area</vt:lpstr>
      <vt:lpstr>'004 pr. asig'!Print_Area</vt:lpstr>
      <vt:lpstr>'005 pr. asig'!Print_Area</vt:lpstr>
      <vt:lpstr>'006 pr. asig'!Print_Area</vt:lpstr>
      <vt:lpstr>'007 pr. asig'!Print_Area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2022-01-19T08:54:22Z</dcterms:created>
  <dcterms:modified xsi:type="dcterms:W3CDTF">2025-12-30T13:37:12Z</dcterms:modified>
  <cp:category/>
  <cp:contentStatus/>
</cp:coreProperties>
</file>